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40" windowHeight="7335" firstSheet="1" activeTab="4"/>
  </bookViews>
  <sheets>
    <sheet name="Total" sheetId="8" r:id="rId1"/>
    <sheet name="Økonomiudvalget" sheetId="1" r:id="rId2"/>
    <sheet name="Plan og Teknik" sheetId="2" r:id="rId3"/>
    <sheet name="Børn og Undervisning" sheetId="3" r:id="rId4"/>
    <sheet name="Kultur og Fritid" sheetId="4" r:id="rId5"/>
    <sheet name="Social og Sundhed" sheetId="5" r:id="rId6"/>
    <sheet name="Byggemodning - salgsindtægter" sheetId="6" r:id="rId7"/>
    <sheet name="Byggemodning - udstykninger" sheetId="7" r:id="rId8"/>
    <sheet name="Ark1" sheetId="11" r:id="rId9"/>
  </sheets>
  <definedNames>
    <definedName name="_xlnm.Print_Titles" localSheetId="5">'Social og Sundhed'!$2:$3</definedName>
  </definedNames>
  <calcPr calcId="145621"/>
</workbook>
</file>

<file path=xl/calcChain.xml><?xml version="1.0" encoding="utf-8"?>
<calcChain xmlns="http://schemas.openxmlformats.org/spreadsheetml/2006/main">
  <c r="H69" i="3" l="1"/>
  <c r="F69" i="3"/>
  <c r="E69" i="3"/>
  <c r="G29" i="3" l="1"/>
  <c r="G30" i="3"/>
  <c r="G31" i="3"/>
  <c r="G7" i="3"/>
  <c r="G8" i="3"/>
  <c r="G9" i="3"/>
  <c r="G10" i="3"/>
  <c r="G11" i="3"/>
  <c r="G12" i="3"/>
  <c r="G13" i="3"/>
  <c r="G6" i="3"/>
  <c r="G37" i="3"/>
  <c r="G49" i="3"/>
  <c r="G48" i="3"/>
  <c r="G47" i="3"/>
  <c r="G66" i="3"/>
  <c r="H18" i="1" l="1"/>
  <c r="H48" i="1"/>
  <c r="H40" i="1"/>
  <c r="H29" i="1"/>
  <c r="H26" i="1"/>
  <c r="H25" i="1"/>
  <c r="H24" i="1"/>
  <c r="H23" i="1"/>
  <c r="H22" i="1"/>
  <c r="H20" i="1"/>
  <c r="H19" i="1"/>
  <c r="H17" i="1"/>
  <c r="H13" i="1"/>
  <c r="H14" i="1"/>
  <c r="H15" i="1"/>
  <c r="H12" i="1"/>
  <c r="H9" i="1"/>
  <c r="H7" i="1"/>
  <c r="H8" i="1"/>
  <c r="H6" i="1"/>
  <c r="H5" i="1"/>
  <c r="H59" i="2"/>
  <c r="H55" i="2"/>
  <c r="H53" i="2"/>
  <c r="H51" i="2"/>
  <c r="H50" i="2"/>
  <c r="H49" i="2"/>
  <c r="H47" i="2"/>
  <c r="H46" i="2"/>
  <c r="H45" i="2"/>
  <c r="H44" i="2"/>
  <c r="H42" i="2"/>
  <c r="H41" i="2"/>
  <c r="H40" i="2"/>
  <c r="H31" i="2"/>
  <c r="H30" i="2"/>
  <c r="H25" i="2"/>
  <c r="H23" i="2"/>
  <c r="H22" i="2"/>
  <c r="H20" i="2"/>
  <c r="H19" i="2"/>
  <c r="H17" i="2"/>
  <c r="H16" i="2"/>
  <c r="H13" i="2"/>
  <c r="H12" i="2"/>
  <c r="H11" i="2"/>
  <c r="H10" i="2"/>
  <c r="H9" i="2"/>
  <c r="H8" i="2"/>
  <c r="H7" i="2"/>
  <c r="H6" i="2"/>
  <c r="H51" i="1" l="1"/>
  <c r="H42" i="5"/>
  <c r="G19" i="2" l="1"/>
  <c r="G39" i="7" l="1"/>
  <c r="G40" i="7"/>
  <c r="G41" i="7"/>
  <c r="G42" i="7"/>
  <c r="G43" i="7"/>
  <c r="G44" i="7"/>
  <c r="G45" i="7"/>
  <c r="G46" i="7"/>
  <c r="G47" i="7"/>
  <c r="G48" i="7"/>
  <c r="G38" i="7"/>
  <c r="F49" i="7"/>
  <c r="E49" i="7"/>
  <c r="G49" i="7" l="1"/>
  <c r="H12" i="8"/>
  <c r="H11" i="8"/>
  <c r="H10" i="8"/>
  <c r="H9" i="8"/>
  <c r="H8" i="8"/>
  <c r="H7" i="8"/>
  <c r="H6" i="8"/>
  <c r="C17" i="8"/>
  <c r="D17" i="8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C29" i="7"/>
  <c r="D29" i="7"/>
  <c r="E29" i="7"/>
  <c r="F29" i="7"/>
  <c r="G5" i="6"/>
  <c r="G7" i="6"/>
  <c r="G8" i="6"/>
  <c r="G9" i="6"/>
  <c r="G10" i="6"/>
  <c r="G11" i="6"/>
  <c r="G12" i="6"/>
  <c r="G13" i="6"/>
  <c r="G14" i="6"/>
  <c r="G15" i="6"/>
  <c r="G16" i="6"/>
  <c r="G17" i="6"/>
  <c r="G18" i="6"/>
  <c r="C20" i="6"/>
  <c r="D20" i="6"/>
  <c r="E20" i="6"/>
  <c r="E11" i="8" s="1"/>
  <c r="F20" i="6"/>
  <c r="F11" i="8" s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C42" i="5"/>
  <c r="D42" i="5"/>
  <c r="E42" i="5"/>
  <c r="E10" i="8" s="1"/>
  <c r="F42" i="5"/>
  <c r="F10" i="8" s="1"/>
  <c r="G5" i="4"/>
  <c r="G6" i="4"/>
  <c r="G7" i="4"/>
  <c r="G8" i="4"/>
  <c r="G9" i="4"/>
  <c r="G10" i="4"/>
  <c r="G11" i="4"/>
  <c r="G12" i="4"/>
  <c r="C15" i="4"/>
  <c r="D15" i="4"/>
  <c r="E15" i="4"/>
  <c r="E9" i="8" s="1"/>
  <c r="F15" i="4"/>
  <c r="F9" i="8" s="1"/>
  <c r="G14" i="3"/>
  <c r="G15" i="3"/>
  <c r="G16" i="3"/>
  <c r="G17" i="3"/>
  <c r="G18" i="3"/>
  <c r="G19" i="3"/>
  <c r="G21" i="3"/>
  <c r="G22" i="3"/>
  <c r="G23" i="3"/>
  <c r="G24" i="3"/>
  <c r="G25" i="3"/>
  <c r="G26" i="3"/>
  <c r="G27" i="3"/>
  <c r="G33" i="3"/>
  <c r="G34" i="3"/>
  <c r="G35" i="3"/>
  <c r="G36" i="3"/>
  <c r="G38" i="3"/>
  <c r="G39" i="3"/>
  <c r="G40" i="3"/>
  <c r="G41" i="3"/>
  <c r="G42" i="3"/>
  <c r="G43" i="3"/>
  <c r="G44" i="3"/>
  <c r="G45" i="3"/>
  <c r="G50" i="3"/>
  <c r="G52" i="3"/>
  <c r="G53" i="3"/>
  <c r="G54" i="3"/>
  <c r="G55" i="3"/>
  <c r="G56" i="3"/>
  <c r="G57" i="3"/>
  <c r="G58" i="3"/>
  <c r="G59" i="3"/>
  <c r="G60" i="3"/>
  <c r="G61" i="3"/>
  <c r="G63" i="3"/>
  <c r="G64" i="3"/>
  <c r="C69" i="3"/>
  <c r="D69" i="3"/>
  <c r="E8" i="8"/>
  <c r="F8" i="8"/>
  <c r="G6" i="2"/>
  <c r="G7" i="2"/>
  <c r="G8" i="2"/>
  <c r="G9" i="2"/>
  <c r="G10" i="2"/>
  <c r="G11" i="2"/>
  <c r="G12" i="2"/>
  <c r="G13" i="2"/>
  <c r="G14" i="2"/>
  <c r="G15" i="2"/>
  <c r="G16" i="2"/>
  <c r="G17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C59" i="2"/>
  <c r="D59" i="2"/>
  <c r="E59" i="2"/>
  <c r="E7" i="8" s="1"/>
  <c r="F59" i="2"/>
  <c r="F7" i="8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C51" i="1"/>
  <c r="D51" i="1"/>
  <c r="E51" i="1"/>
  <c r="E6" i="8" s="1"/>
  <c r="F51" i="1"/>
  <c r="F6" i="8" s="1"/>
  <c r="G69" i="3" l="1"/>
  <c r="F12" i="8"/>
  <c r="F17" i="8" s="1"/>
  <c r="F51" i="7"/>
  <c r="E12" i="8"/>
  <c r="E17" i="8" s="1"/>
  <c r="E51" i="7"/>
  <c r="G29" i="7"/>
  <c r="G20" i="6"/>
  <c r="G11" i="8" s="1"/>
  <c r="G42" i="5"/>
  <c r="G10" i="8" s="1"/>
  <c r="G15" i="4"/>
  <c r="G9" i="8" s="1"/>
  <c r="G8" i="8"/>
  <c r="G59" i="2"/>
  <c r="G7" i="8" s="1"/>
  <c r="H17" i="8"/>
  <c r="G51" i="1"/>
  <c r="G6" i="8" s="1"/>
  <c r="G12" i="8" l="1"/>
  <c r="G17" i="8" s="1"/>
  <c r="G51" i="7"/>
</calcChain>
</file>

<file path=xl/sharedStrings.xml><?xml version="1.0" encoding="utf-8"?>
<sst xmlns="http://schemas.openxmlformats.org/spreadsheetml/2006/main" count="828" uniqueCount="617">
  <si>
    <t>Anlæg</t>
  </si>
  <si>
    <t>Økonomiudvalget</t>
  </si>
  <si>
    <t>Bevilling</t>
  </si>
  <si>
    <t>Akk.forbrug</t>
  </si>
  <si>
    <t>Korr. Budget</t>
  </si>
  <si>
    <t>Regnskab</t>
  </si>
  <si>
    <t>Uforbrugt</t>
  </si>
  <si>
    <t>010107-311213</t>
  </si>
  <si>
    <t>010107-300413</t>
  </si>
  <si>
    <t>beløb</t>
  </si>
  <si>
    <t>005823</t>
  </si>
  <si>
    <t>Salg af Skolegade i Ølgod</t>
  </si>
  <si>
    <t>005830</t>
  </si>
  <si>
    <t>Salg af Kirkegade 1, Oksbøl</t>
  </si>
  <si>
    <t>005834</t>
  </si>
  <si>
    <t>Salg af areal ved Sønderskovevej 11, Nordenskov</t>
  </si>
  <si>
    <t>005835</t>
  </si>
  <si>
    <t>Salg af Houstrupvej 150. Ubebygget grund</t>
  </si>
  <si>
    <t>005836</t>
  </si>
  <si>
    <t>Køb af Torvegade 10, Varde - Shell grunden</t>
  </si>
  <si>
    <t>010812</t>
  </si>
  <si>
    <t>Nedrivning af dyrskuehallerne</t>
  </si>
  <si>
    <t>010840</t>
  </si>
  <si>
    <t>Energibesp. foranst. - Fælles for energikonti</t>
  </si>
  <si>
    <t>010843</t>
  </si>
  <si>
    <t>Energibesp.foranst. - Tilskud til energibesparelser - 2013</t>
  </si>
  <si>
    <t>011817</t>
  </si>
  <si>
    <t>Salg af Lynevej 48 A og B, Strellev</t>
  </si>
  <si>
    <t>013820</t>
  </si>
  <si>
    <t xml:space="preserve">Vestervold 13, Varde - udskiftning af tag </t>
  </si>
  <si>
    <t>013822</t>
  </si>
  <si>
    <t>Samling af brand- og redningsberedskab i anden byg.</t>
  </si>
  <si>
    <t>013840</t>
  </si>
  <si>
    <t>Energibesp.foranst. - Andre faste ejendomme</t>
  </si>
  <si>
    <t>013865</t>
  </si>
  <si>
    <t>Pulje til bygninger/ældreboliger - som skal afviklers</t>
  </si>
  <si>
    <t>013868</t>
  </si>
  <si>
    <t>Salg af Frisvadvej 1B, Varde</t>
  </si>
  <si>
    <t>013871</t>
  </si>
  <si>
    <t>Omkostninger ved Salg af Lindbjerg Skole, Lindbjerg</t>
  </si>
  <si>
    <t>013872</t>
  </si>
  <si>
    <t>Omkostninger ved Salg af Skovlund Skole, Skovlund</t>
  </si>
  <si>
    <t>013874</t>
  </si>
  <si>
    <t>Salg af tandklinikker i Agerbæk og Ølgod</t>
  </si>
  <si>
    <t>013875</t>
  </si>
  <si>
    <t xml:space="preserve">Blåvandshuk fyr - Renovering </t>
  </si>
  <si>
    <t>013880</t>
  </si>
  <si>
    <t>Salg af Engparken 13, Outrup</t>
  </si>
  <si>
    <t>013881</t>
  </si>
  <si>
    <t>Nedrivning af Svanehøjvej 34, Gårde</t>
  </si>
  <si>
    <t>013882</t>
  </si>
  <si>
    <t>Udbud Lerpøtvej 8, Varde</t>
  </si>
  <si>
    <t>010883</t>
  </si>
  <si>
    <t>Salg af Lindealle 1, Ølgod - tidl. Brandstation</t>
  </si>
  <si>
    <t>205840</t>
  </si>
  <si>
    <t>Energibesparende foranstaltninger - Materielgårde</t>
  </si>
  <si>
    <t>301840</t>
  </si>
  <si>
    <t>Energibesparende foranstaltninger - skolerne</t>
  </si>
  <si>
    <t>301864</t>
  </si>
  <si>
    <t>Agerbæk skole - udskiftning af tag</t>
  </si>
  <si>
    <t>346840</t>
  </si>
  <si>
    <t xml:space="preserve">Energibesparende foranst. - Ungdomsuddannelse </t>
  </si>
  <si>
    <t>360840</t>
  </si>
  <si>
    <t>Energibesparende foranst. - Museum</t>
  </si>
  <si>
    <t>513840</t>
  </si>
  <si>
    <t>Energibesparende foranstaltninger - børnehaverne</t>
  </si>
  <si>
    <t>513875</t>
  </si>
  <si>
    <t>Børnehaven Regnbuen - Udskiftning af tag og vinduer</t>
  </si>
  <si>
    <t>532840</t>
  </si>
  <si>
    <t>Energibesparende foranst. - Ældreboliger</t>
  </si>
  <si>
    <t>650808</t>
  </si>
  <si>
    <t>Undersøgelse af vandrerhjem</t>
  </si>
  <si>
    <t>650811</t>
  </si>
  <si>
    <t>Administrationsbygning - projekt 7-2, fælles udgifter</t>
  </si>
  <si>
    <t>650812</t>
  </si>
  <si>
    <t>Administrationsbygning - projekt 7-2, Borgercenter</t>
  </si>
  <si>
    <t>650813</t>
  </si>
  <si>
    <t>Projekt 7-2, Bytoften</t>
  </si>
  <si>
    <t>650814</t>
  </si>
  <si>
    <t>Salg af ejendomme</t>
  </si>
  <si>
    <t>650815</t>
  </si>
  <si>
    <t>Digitalisering af byggesagsarkiv</t>
  </si>
  <si>
    <t>650817</t>
  </si>
  <si>
    <t>Salg af Kirkegade 5, Oksbøl - Rådhus</t>
  </si>
  <si>
    <t>650840</t>
  </si>
  <si>
    <t>Energibesparende foranst. - Rådhuse</t>
  </si>
  <si>
    <t>651807</t>
  </si>
  <si>
    <t>Standardisering af infrastruktur</t>
  </si>
  <si>
    <t>652802</t>
  </si>
  <si>
    <t>652803</t>
  </si>
  <si>
    <t>662850</t>
  </si>
  <si>
    <t>Fortællinger i "Naturpark Vesterhavet" - Nordea</t>
  </si>
  <si>
    <t>662860</t>
  </si>
  <si>
    <t>Fortællinger i "Naturpark Vesterhavet" - Grøn Vækst</t>
  </si>
  <si>
    <t>670805</t>
  </si>
  <si>
    <t>Investeringer vedr. energibesp.foranstaltn.</t>
  </si>
  <si>
    <t>Plan og Teknik</t>
  </si>
  <si>
    <t>010107-31122013</t>
  </si>
  <si>
    <t>010107-30042013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</si>
  <si>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</si>
  <si>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</si>
  <si>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</si>
  <si>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</si>
  <si>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</si>
  <si>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</si>
  <si>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</si>
  <si>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</si>
  <si>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</si>
  <si>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</si>
  <si>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</si>
  <si>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</si>
  <si>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</si>
  <si>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</si>
  <si>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020830</t>
  </si>
  <si>
    <t>Bro fra Arnbjerg til Varde Sommerland</t>
  </si>
  <si>
    <t>020835</t>
  </si>
  <si>
    <t xml:space="preserve">Renovering af friluftsscenen i Arnbjerg </t>
  </si>
  <si>
    <t>020850</t>
  </si>
  <si>
    <t>Opsætning af legepladser, hvor redskaber er udtjente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</si>
  <si>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</si>
  <si>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</si>
  <si>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</si>
  <si>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</si>
  <si>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</si>
  <si>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</si>
  <si>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211825</t>
  </si>
  <si>
    <t xml:space="preserve">Gadelys - Styring af tændtiderne 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</si>
  <si>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</si>
  <si>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</si>
  <si>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</si>
  <si>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</si>
  <si>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</si>
  <si>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</si>
  <si>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222804</t>
  </si>
  <si>
    <t>Vedligeholdelse af rækværk, Viadukten i Varde</t>
  </si>
  <si>
    <t>222808</t>
  </si>
  <si>
    <t>Køb af areal Hvidbjerg Strandvej</t>
  </si>
  <si>
    <t>222809</t>
  </si>
  <si>
    <t>Forskønnelsestiltag i Varde Midtby</t>
  </si>
  <si>
    <t>222818</t>
  </si>
  <si>
    <t>Gl .Varde - cykelstier i forbindelse med ny Sct. Jacobi skole. Stianlæg langs Krogen. Stianlæg langs Kærvej fra Vesterport til Vestervold. Stianlæg langs Vestervold.</t>
  </si>
  <si>
    <t>222820</t>
  </si>
  <si>
    <t>Forskellige projekter i.fbm. Skoleveje</t>
  </si>
  <si>
    <t>222821</t>
  </si>
  <si>
    <t xml:space="preserve">Ølgod - stier. </t>
  </si>
  <si>
    <t>222831</t>
  </si>
  <si>
    <t xml:space="preserve">Stianlæg over for Skolevej, Varde. </t>
  </si>
  <si>
    <t>222833</t>
  </si>
  <si>
    <t xml:space="preserve">Trafikregulering af krydset Pramstedvej/Vestervold, Varde. </t>
  </si>
  <si>
    <t>222842</t>
  </si>
  <si>
    <t xml:space="preserve">Vejdir. Plan for "Sanering af jernbane og driftsoverkørsel" </t>
  </si>
  <si>
    <t>222852</t>
  </si>
  <si>
    <t xml:space="preserve">Campus - ny stamvej i forbindelse med lokalplan 22 og Campus. </t>
  </si>
  <si>
    <t>222854</t>
  </si>
  <si>
    <t xml:space="preserve">Ombygning af en strækning af Blåvandvej i Blåvand by.          </t>
  </si>
  <si>
    <t>222866</t>
  </si>
  <si>
    <t>Cykelsti Kvong (tilskud fra Staten)</t>
  </si>
  <si>
    <t>222867</t>
  </si>
  <si>
    <t>Cykelsti Gunderupvej  (tilskud fra Staten)</t>
  </si>
  <si>
    <t>222873</t>
  </si>
  <si>
    <t>Varde Bymidte - planlægning - Pulje</t>
  </si>
  <si>
    <t>222874</t>
  </si>
  <si>
    <t xml:space="preserve">Varde Bymidte </t>
  </si>
  <si>
    <t>222875</t>
  </si>
  <si>
    <t>Cykelsti Nymindegabvej</t>
  </si>
  <si>
    <t>222876</t>
  </si>
  <si>
    <t>Cykelsti Strandvejen</t>
  </si>
  <si>
    <t>222877</t>
  </si>
  <si>
    <t>222878</t>
  </si>
  <si>
    <t>Optimering af krydset Vestre Landevej/Ndr. Boulevard</t>
  </si>
  <si>
    <t>222879</t>
  </si>
  <si>
    <t>Cykelsti Nordenskov - Øse</t>
  </si>
  <si>
    <t>222880</t>
  </si>
  <si>
    <t>Sammenbinding af indfrastruktur i Nr. Nebel</t>
  </si>
  <si>
    <t>222881</t>
  </si>
  <si>
    <t>Cykelstien langs Klintingvej, Stausø - forlængelse</t>
  </si>
  <si>
    <t>222883</t>
  </si>
  <si>
    <t xml:space="preserve">Cykelstien Strandvejen fra Klintingvej til N.Fiddevej </t>
  </si>
  <si>
    <t>222884</t>
  </si>
  <si>
    <t>Cykelsti Næsbjerg - Varde</t>
  </si>
  <si>
    <t>222889</t>
  </si>
  <si>
    <t>Sideudvidelse af Gl.Grindstedvej.</t>
  </si>
  <si>
    <t>222890</t>
  </si>
  <si>
    <t>Parkering ved Campus</t>
  </si>
  <si>
    <t>222891</t>
  </si>
  <si>
    <t>222892</t>
  </si>
  <si>
    <t>Ren.af Vestbanens krydsning af Nordre Boulevard</t>
  </si>
  <si>
    <t>222894</t>
  </si>
  <si>
    <t>Udskiftning af jernbanebroen ved Viadukvej, Ølgod</t>
  </si>
  <si>
    <t>222896</t>
  </si>
  <si>
    <t>Cykelsti langs Porsmosevej</t>
  </si>
  <si>
    <t>222897</t>
  </si>
  <si>
    <t>Cykelsti Vejers Havvej - Delvis af Puljen fra Staten</t>
  </si>
  <si>
    <t>222898</t>
  </si>
  <si>
    <t>Fodgængertunnel under banen Plantagevej, Varde</t>
  </si>
  <si>
    <t>223820</t>
  </si>
  <si>
    <t>Separering af kloak ved kommunale ejendomme</t>
  </si>
  <si>
    <t>Udskiftning af vejafvanding fbm kloakserarering</t>
  </si>
  <si>
    <t>Børn og Undervisning</t>
  </si>
  <si>
    <t>301804</t>
  </si>
  <si>
    <t>Indefrosne midler, frigivet i 2013</t>
  </si>
  <si>
    <t>301819</t>
  </si>
  <si>
    <t>Renovering og etablering af lejepladser skoler/dagtilbud</t>
  </si>
  <si>
    <t>301822</t>
  </si>
  <si>
    <t>Space</t>
  </si>
  <si>
    <t>301849</t>
  </si>
  <si>
    <t>301852</t>
  </si>
  <si>
    <t>Sct. Jacobi Skole cykler</t>
  </si>
  <si>
    <t>301867</t>
  </si>
  <si>
    <t>Lykkesgårdskolen renovering</t>
  </si>
  <si>
    <t>301870</t>
  </si>
  <si>
    <t>IT forsøgsprojekt på 3 overbygningsskoler</t>
  </si>
  <si>
    <t>301871</t>
  </si>
  <si>
    <t>Indefrosne midler frigivet i 2012 - skoler</t>
  </si>
  <si>
    <t>301871-04</t>
  </si>
  <si>
    <t>Horne skole - forbedring af medarb.faciliteter</t>
  </si>
  <si>
    <t>301871-07</t>
  </si>
  <si>
    <t>Sct. Jacobi skole - etablering af ungdomsmiljø</t>
  </si>
  <si>
    <t>301871-09</t>
  </si>
  <si>
    <t>Tistrup skole - forbedring af medarb.faciliteter</t>
  </si>
  <si>
    <t>301871-17</t>
  </si>
  <si>
    <t>301876</t>
  </si>
  <si>
    <t>Lykkesgårdskolen - udgifter i fbm evt skimmelsvamp</t>
  </si>
  <si>
    <t>301879</t>
  </si>
  <si>
    <t>Renoverings-og anlægspulje, skoler og dagtilbud</t>
  </si>
  <si>
    <t>301880</t>
  </si>
  <si>
    <t>Opgradering af skole-IT og løbende udskiftning</t>
  </si>
  <si>
    <t>305802</t>
  </si>
  <si>
    <t>305807</t>
  </si>
  <si>
    <t>Indefrosne midler frigivet i 2012 - SFO'er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</si>
  <si>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</si>
  <si>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</si>
  <si>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</si>
  <si>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</si>
  <si>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</si>
  <si>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</si>
  <si>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</si>
  <si>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</si>
  <si>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346802</t>
  </si>
  <si>
    <t>Indkøb af inventar Varde STUcenter</t>
  </si>
  <si>
    <t>375801</t>
  </si>
  <si>
    <t>Ungdomshus</t>
  </si>
  <si>
    <t>485850</t>
  </si>
  <si>
    <t>Ombygning af Lerpøtvej 50</t>
  </si>
  <si>
    <t>510801</t>
  </si>
  <si>
    <t xml:space="preserve">Renovering og anlægspulje på daginstitutionsområdet. </t>
  </si>
  <si>
    <t>513807</t>
  </si>
  <si>
    <t>Ny børnehave i Agerbæk</t>
  </si>
  <si>
    <t>513808</t>
  </si>
  <si>
    <t>513811</t>
  </si>
  <si>
    <t>513824</t>
  </si>
  <si>
    <t>Salg af Vangsgade 31, Ølgod</t>
  </si>
  <si>
    <t>513826</t>
  </si>
  <si>
    <t>513852</t>
  </si>
  <si>
    <t>513853</t>
  </si>
  <si>
    <t>Indefrosne midler frigivet i 2012 - Børnehaver</t>
  </si>
  <si>
    <t>513853-01</t>
  </si>
  <si>
    <t>Oksbøl Børnehave, etablering af legeplads</t>
  </si>
  <si>
    <t>513853-11</t>
  </si>
  <si>
    <t>Hedevang, Alslev, solsejl og udendørs værksted</t>
  </si>
  <si>
    <t>513853-16</t>
  </si>
  <si>
    <t>Nord-Øst, energibesparende vandhaner</t>
  </si>
  <si>
    <t>513853-21</t>
  </si>
  <si>
    <t>Teglhuset, mødelokaler/kontor/overdækket terrasse</t>
  </si>
  <si>
    <t>513853-25</t>
  </si>
  <si>
    <t>Naturligvis, overdækket terrasse</t>
  </si>
  <si>
    <t>514805</t>
  </si>
  <si>
    <t>0-2 års pladser Ølgod, legeplads og etb.udgifter</t>
  </si>
  <si>
    <t>514806</t>
  </si>
  <si>
    <t>0-2 års pladser Agerbæk, legeplads og etb.udgifter</t>
  </si>
  <si>
    <t>514807</t>
  </si>
  <si>
    <t>0-2 års pladser Oksbøl, etableringsudgifter</t>
  </si>
  <si>
    <t>514810</t>
  </si>
  <si>
    <t>Oksbøl masterplan (børnepasning)</t>
  </si>
  <si>
    <t>517008-01</t>
  </si>
  <si>
    <t>Firkløveret, Solsikken, renv. af legeplads</t>
  </si>
  <si>
    <t>521080</t>
  </si>
  <si>
    <t>521080-01</t>
  </si>
  <si>
    <t>BUF - indretning af lokaler, Lysningen 13, Varde</t>
  </si>
  <si>
    <t>521080-02</t>
  </si>
  <si>
    <t>BUF - skriveborde, I-phones, PC-ere - flytning</t>
  </si>
  <si>
    <t>523814</t>
  </si>
  <si>
    <t>Kultur og fritid</t>
  </si>
  <si>
    <t>031820</t>
  </si>
  <si>
    <t>Kunststofbane i Varde</t>
  </si>
  <si>
    <t>035875</t>
  </si>
  <si>
    <t>Ren af toiletbygning i tidligere Varde Sommeland</t>
  </si>
  <si>
    <t>318833</t>
  </si>
  <si>
    <t>Tilskud til energirigtig renovering - idrætsanlæg</t>
  </si>
  <si>
    <t>360811</t>
  </si>
  <si>
    <t>Varde Museum, Lundvej</t>
  </si>
  <si>
    <t>360815</t>
  </si>
  <si>
    <t>Tirpitz</t>
  </si>
  <si>
    <t>363010</t>
  </si>
  <si>
    <t>Indkøb af musik- og lydanlæg</t>
  </si>
  <si>
    <t>364855</t>
  </si>
  <si>
    <t>Flytning af Rød Pavillon til Stålværks- og Trådspinde</t>
  </si>
  <si>
    <t>364860</t>
  </si>
  <si>
    <t>Projekt Stålværks- og Trådspinderigrunden</t>
  </si>
  <si>
    <t>Social og sundhed</t>
  </si>
  <si>
    <t>018804</t>
  </si>
  <si>
    <t>Servicearealer, aktivitetscenter i Ølgod</t>
  </si>
  <si>
    <t>018806</t>
  </si>
  <si>
    <t>Servicearealtilskud, Aktivitetscenter i Ølgod</t>
  </si>
  <si>
    <t>018815</t>
  </si>
  <si>
    <t>Servicearealer, Æblehaven, Næsbjerg</t>
  </si>
  <si>
    <t>018817</t>
  </si>
  <si>
    <t>Servicearealer Krogen, Varde</t>
  </si>
  <si>
    <t>018818</t>
  </si>
  <si>
    <t>Servicearealer Ansager Områdecenter</t>
  </si>
  <si>
    <t>018819</t>
  </si>
  <si>
    <t>Servicearealer Tistruplund</t>
  </si>
  <si>
    <t>018822</t>
  </si>
  <si>
    <t>Servicearealtilskud, Ansager</t>
  </si>
  <si>
    <t>018824</t>
  </si>
  <si>
    <t>Servicearealer Skovhøj, Oksbøl</t>
  </si>
  <si>
    <t>018825</t>
  </si>
  <si>
    <t>Servicearealtilskud, Tistruplund</t>
  </si>
  <si>
    <t>018826</t>
  </si>
  <si>
    <t>018827</t>
  </si>
  <si>
    <t>018830</t>
  </si>
  <si>
    <t>018831</t>
  </si>
  <si>
    <t>018852</t>
  </si>
  <si>
    <t>Servicearealtilskud, Skovhøj, Oksbøl</t>
  </si>
  <si>
    <t>530813</t>
  </si>
  <si>
    <t>Ældreboliger, Aktivitetscenter i Ølgod</t>
  </si>
  <si>
    <t>530815</t>
  </si>
  <si>
    <t>Ældreboliger, Ansager, områdecenter</t>
  </si>
  <si>
    <t>530816</t>
  </si>
  <si>
    <t>Ældreboliger, Tistruplund, områdecenter</t>
  </si>
  <si>
    <t>530819</t>
  </si>
  <si>
    <t>530821</t>
  </si>
  <si>
    <t>Anlægspulje til plejeboliger (netto)</t>
  </si>
  <si>
    <t>530823</t>
  </si>
  <si>
    <t>530825</t>
  </si>
  <si>
    <t>5 almene handicapboliger ved Bo Østervang, Varde</t>
  </si>
  <si>
    <t>532820</t>
  </si>
  <si>
    <t>532828</t>
  </si>
  <si>
    <t>Salg af grund og bygninger Tistruplund, Tistrup</t>
  </si>
  <si>
    <t>532835</t>
  </si>
  <si>
    <t xml:space="preserve">ABA-anlæg, trædemåtter, nødkaldsforb. mm </t>
  </si>
  <si>
    <t>532842</t>
  </si>
  <si>
    <t>Renov. af lokaler til sygepl.gruppen - Tistruplund</t>
  </si>
  <si>
    <t>532844</t>
  </si>
  <si>
    <t>532845</t>
  </si>
  <si>
    <t>532846</t>
  </si>
  <si>
    <t>Gårdhave ved dagcentret på Carolineparken</t>
  </si>
  <si>
    <t>544810</t>
  </si>
  <si>
    <t>Varmeskur i Varde by</t>
  </si>
  <si>
    <t>550810</t>
  </si>
  <si>
    <t>Lunden, Living Lab</t>
  </si>
  <si>
    <t>550811</t>
  </si>
  <si>
    <t>Lunden, Trådløst kaldeanlæg samt telefonanlæg</t>
  </si>
  <si>
    <t>550849</t>
  </si>
  <si>
    <t>Salg af grund og bygninger til boligdelen, Bo Østerv.</t>
  </si>
  <si>
    <t>552814</t>
  </si>
  <si>
    <t>Til- og ombygning af handicapboliger i Ølgod</t>
  </si>
  <si>
    <t>552815</t>
  </si>
  <si>
    <t>Flere døgntilbud til sindslidende</t>
  </si>
  <si>
    <t>553811</t>
  </si>
  <si>
    <t>Byggemodning, bolig- og erhvervsformål</t>
  </si>
  <si>
    <t>Salgsindtægter</t>
  </si>
  <si>
    <t>002800</t>
  </si>
  <si>
    <t>Byggemodning vedr. 002 + 003 - budgetbeløb</t>
  </si>
  <si>
    <t>002815</t>
  </si>
  <si>
    <t>Hyldehaven, etape 3, Varde</t>
  </si>
  <si>
    <t>002838</t>
  </si>
  <si>
    <t>Kærhøgevej, Varde</t>
  </si>
  <si>
    <t>002845</t>
  </si>
  <si>
    <t>002865</t>
  </si>
  <si>
    <t>Kirke Alle, Tistrup</t>
  </si>
  <si>
    <t>002866</t>
  </si>
  <si>
    <t>Vestervang, Tistrup</t>
  </si>
  <si>
    <t>002873</t>
  </si>
  <si>
    <t>Hejrevej, Ansager</t>
  </si>
  <si>
    <t>002876</t>
  </si>
  <si>
    <t>Åbrinken, etape 3, Varde</t>
  </si>
  <si>
    <t>002878</t>
  </si>
  <si>
    <t>Bl. Bolig - og erhvervsomr. Askærgårdvej, Sig</t>
  </si>
  <si>
    <t>002883</t>
  </si>
  <si>
    <t>Åbrinken, etape 4, Varde</t>
  </si>
  <si>
    <t>002886</t>
  </si>
  <si>
    <t>Hjørngårdsvej, Kvong</t>
  </si>
  <si>
    <t>002887</t>
  </si>
  <si>
    <t>002888</t>
  </si>
  <si>
    <t>002889</t>
  </si>
  <si>
    <t>002890</t>
  </si>
  <si>
    <t>Degnevænget, Tistrup</t>
  </si>
  <si>
    <t>002891</t>
  </si>
  <si>
    <t>Mejlvangvænget, Ølgod</t>
  </si>
  <si>
    <t>002892</t>
  </si>
  <si>
    <t>002893</t>
  </si>
  <si>
    <t>002894</t>
  </si>
  <si>
    <t>002895</t>
  </si>
  <si>
    <t>Skovkanten, Ølgod</t>
  </si>
  <si>
    <t>002897</t>
  </si>
  <si>
    <t>002898</t>
  </si>
  <si>
    <t>Tranebærvej, Agerbæk - Etape 2</t>
  </si>
  <si>
    <t>002899</t>
  </si>
  <si>
    <t>Areal ved Holmevej, Billum</t>
  </si>
  <si>
    <t>003804</t>
  </si>
  <si>
    <t>003806</t>
  </si>
  <si>
    <t>Jeppe Skovgaards Vej, Varde</t>
  </si>
  <si>
    <t>003809</t>
  </si>
  <si>
    <t>Tinksmedevej, Janderup</t>
  </si>
  <si>
    <t>Udstykninger</t>
  </si>
  <si>
    <t>002801</t>
  </si>
  <si>
    <t>Fælles udgifter og indtægter, boligformål</t>
  </si>
  <si>
    <t>Hegnsgårdvej, Årre</t>
  </si>
  <si>
    <t>002852</t>
  </si>
  <si>
    <t>Færdiggørelse eksisterende områder</t>
  </si>
  <si>
    <t>002858</t>
  </si>
  <si>
    <t>Åbrinken - etape 4, Varde</t>
  </si>
  <si>
    <t>Bjælkager - etape 1 + 2, Skovlund</t>
  </si>
  <si>
    <t>Stadionvej - etape 1 + 2, Outrup</t>
  </si>
  <si>
    <t>Hegnsgårdsvej, Årre - Etape 2</t>
  </si>
  <si>
    <t>Skovkanten - etape 1, Ølgod</t>
  </si>
  <si>
    <t>002896</t>
  </si>
  <si>
    <t>Skovkanten - etape 2, Ølgod</t>
  </si>
  <si>
    <t>Frejasvej - etape 2, Oksbøl</t>
  </si>
  <si>
    <t>Tranebærvej - etape 2, Agerbæk</t>
  </si>
  <si>
    <t>003801</t>
  </si>
  <si>
    <t>Fælles udgifter og indtægter, erhvervsformål</t>
  </si>
  <si>
    <t>Hammeren/Ambolten, Varde</t>
  </si>
  <si>
    <t>Total</t>
  </si>
  <si>
    <t>010107-310813</t>
  </si>
  <si>
    <t>31.08.2013</t>
  </si>
  <si>
    <t>Kultur og Fritid</t>
  </si>
  <si>
    <t>Social og Sundhed</t>
  </si>
  <si>
    <t>Bolig/erhverv - salgsindtægter</t>
  </si>
  <si>
    <t>Total anlæg</t>
  </si>
  <si>
    <t>Forventet</t>
  </si>
  <si>
    <t>Statusbeskrivelse</t>
  </si>
  <si>
    <t>forbrug</t>
  </si>
  <si>
    <t>i alt 2013</t>
  </si>
  <si>
    <t>Anlægsudgifter pr. 31. august 2013</t>
  </si>
  <si>
    <t>31.08.13</t>
  </si>
  <si>
    <t>Budgetoverførsel fra 2012 til 2013 - Salg af grunde</t>
  </si>
  <si>
    <t>Rammebeløb til byggemodning - Vedtaget Budget 13</t>
  </si>
  <si>
    <t>Staben Økonomi</t>
  </si>
  <si>
    <t>Tilslutningsbidrag hvor kontoen står i forskud og bliver nedbragt efterhånden som grundene sælges.</t>
  </si>
  <si>
    <t>Tilslutningsbidrag</t>
  </si>
  <si>
    <t>Budget</t>
  </si>
  <si>
    <t xml:space="preserve">Forbrug </t>
  </si>
  <si>
    <t>Forbrug</t>
  </si>
  <si>
    <t>Restbudget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</si>
  <si>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</si>
  <si>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</si>
  <si>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</si>
  <si>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</si>
  <si>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</si>
  <si>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</si>
  <si>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</si>
  <si>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</si>
  <si>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</si>
  <si>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</si>
  <si>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</si>
  <si>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</si>
  <si>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</si>
  <si>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>Bolig/erhverv - Byggemodning/udstykning</t>
  </si>
  <si>
    <t>Adv. omkost for salg af areael i 2012</t>
  </si>
  <si>
    <t>Solgt 1 grund</t>
  </si>
  <si>
    <t>Tilbageskødet 1 grund</t>
  </si>
  <si>
    <t>Solgt 1 grund - ikke betalt endnu</t>
  </si>
  <si>
    <t>Kløvervænget - Ølgod</t>
  </si>
  <si>
    <t xml:space="preserve">Der er solgt 5 grunde og tilbageskødet 1 grund </t>
  </si>
  <si>
    <t>Pr. 31.08.2013 er der betalt for 2 grunde og tilbagebetalt for 1 tilbageskødet grund.</t>
  </si>
  <si>
    <t>Græsslåning m.m.</t>
  </si>
  <si>
    <t>Vedligeholdelse af vold til og med 2014</t>
  </si>
  <si>
    <t>Færdiggørelse kantsten, asfalt m.m.</t>
  </si>
  <si>
    <t>Slidlag</t>
  </si>
  <si>
    <t>Beplantning, slidlag, færdiggørelse</t>
  </si>
  <si>
    <t>Beplantning</t>
  </si>
  <si>
    <t>Beplantning, slidlag</t>
  </si>
  <si>
    <t>Beplantning, færdiggørelse</t>
  </si>
  <si>
    <t>Færdiggørelse</t>
  </si>
  <si>
    <t>Beplantning, kantsten</t>
  </si>
  <si>
    <t xml:space="preserve">Arkæologiske undersøgelser </t>
  </si>
  <si>
    <t>Højgårdsparken - Varde -15 parcelhusgrunde</t>
  </si>
  <si>
    <t>Udstykkes i takt med arealsalg</t>
  </si>
  <si>
    <t>Reserveret til byggemodning af Højgårdsparken - afventer godkendelse i Byrådet.</t>
  </si>
  <si>
    <t>Forventes afsluttet efterår 2013</t>
  </si>
  <si>
    <t>Del af program for Byfornyelse i Ølgod. Refusion fra Staten forudsætter at projektet er afsluttet senest 31.12.2013. Der indsendes regnskaber til ministeriet efterår 2013</t>
  </si>
  <si>
    <t>Afsluttes i 2013</t>
  </si>
  <si>
    <t>Fælles Friareal Storegade, Jernbanegade og Mejerivej - Del af program for Byfornyelse i Ølgod. Projektet er forventes afsluttet efterår 2013</t>
  </si>
  <si>
    <t>Støtte til privat bygningsrenovering og forventes afsluttet 2013</t>
  </si>
  <si>
    <t xml:space="preserve">I 2011 blev det vedtaget at anvende restmidlerne til nedriv.af forfaldne bygninger, se også dok 107.9625. Rammen skal anvendes senest i 2013. </t>
  </si>
  <si>
    <t>Projektet er et samlet projekt med øvrige brugere af friluftsscenen. Varde Kommune har hensat 2.526.932  kr.  Samlet projekt udgør i alt ca 3,3 mio kr. Projektets afsluttes i 2013</t>
  </si>
  <si>
    <t>Naturerhverstyrelsen har godkende projekterne, som vi har fået tilsagn til midler fra Regionen. Projekterne kan derfor igangsættes i 2013</t>
  </si>
  <si>
    <t>Servicearealtilskud, 5 boliger ved Bo Østervang</t>
  </si>
  <si>
    <t>Nedbrydning af bygn samt etab P-plads v/Solhøj, Nord</t>
  </si>
  <si>
    <t>Kostprojekt Carolineparken</t>
  </si>
  <si>
    <t>Korr. budget</t>
  </si>
  <si>
    <t>Netto komm.tab v/nedlægg. af 4 boliger i Outrup</t>
  </si>
  <si>
    <t>og salg af bygningen til anden formål.</t>
  </si>
  <si>
    <t>Afsluttes i 2013 med et overskud</t>
  </si>
  <si>
    <t>Forventes hjemtaget 2013</t>
  </si>
  <si>
    <t>Indtægt frem til 2015</t>
  </si>
  <si>
    <t>Afsluttet 2013</t>
  </si>
  <si>
    <t>Rettelse ifm revision - afsluttes 2013</t>
  </si>
  <si>
    <t>Forventes hjemtaget 2014</t>
  </si>
  <si>
    <t>Afsluttes 2013 med et lille overskud</t>
  </si>
  <si>
    <t>Igangsættes sept. 2013</t>
  </si>
  <si>
    <t>Servicearealer, 5 boliger ved Bo Østervang</t>
  </si>
  <si>
    <t>Tilskud hjemtages 2013</t>
  </si>
  <si>
    <t>Er afsluttet i 2013 med et overskud</t>
  </si>
  <si>
    <t>Forventes afsluttet i 2013</t>
  </si>
  <si>
    <t>Hjemtages 2014</t>
  </si>
  <si>
    <t>4 handicapboliger i Oksbøl</t>
  </si>
  <si>
    <t>Servicearealer, 4 handicapboliger, Oksbøl</t>
  </si>
  <si>
    <t>Servicearealtilskud, 4 handicapboliger, Oksbøl</t>
  </si>
  <si>
    <t>Arnfred/Jørn afklarer</t>
  </si>
  <si>
    <t>Afventer salg af ejendomme</t>
  </si>
  <si>
    <t>Afventer svar fra advokat</t>
  </si>
  <si>
    <t>Afventer salg af ejendommen</t>
  </si>
  <si>
    <t>Etabl. Af personalefaciliteter på Hybenbo i Årre</t>
  </si>
  <si>
    <t>Afventer afklaring</t>
  </si>
  <si>
    <t>Afsluttes 2013</t>
  </si>
  <si>
    <t xml:space="preserve">Igangsættes sept. 2013 </t>
  </si>
  <si>
    <t>Omb. af toilet og køkken - Støttec. Lindealle, Ølgod</t>
  </si>
  <si>
    <t>Afventer samlet udbud</t>
  </si>
  <si>
    <t>Rakat - ComCare, indkøb, afsluttes i 2013 &amp; finansieres af driften</t>
  </si>
  <si>
    <t>Prisme - økonomisystem, afsluttes i 2013 6 finansieres af driften</t>
  </si>
  <si>
    <t>Nulstilles ved årets udgang</t>
  </si>
  <si>
    <t>Indgår i andet projekt</t>
  </si>
  <si>
    <t>Det forventede salg i 2013 er på ca. 9 grunde</t>
  </si>
  <si>
    <t>Fælles udbud for 2013 og 2014. Budgettet er en del af energipuljen på 30,0 mio under Økonomiudvalget</t>
  </si>
  <si>
    <t>Forventes brugt</t>
  </si>
  <si>
    <t xml:space="preserve">Bliver forbrugt </t>
  </si>
  <si>
    <t>Igangværende</t>
  </si>
  <si>
    <t>Afsluttet</t>
  </si>
  <si>
    <t>Færdig</t>
  </si>
  <si>
    <t>Afventer nye tiltag, del af handleplan for trafsikkerhed</t>
  </si>
  <si>
    <t>Afventer cykelstiprioretering</t>
  </si>
  <si>
    <t xml:space="preserve">Mangler beplantning </t>
  </si>
  <si>
    <t>Grønne områder skal afsluttes</t>
  </si>
  <si>
    <t>Afventer  (strækningen blev forlænget)</t>
  </si>
  <si>
    <t>Færdig - men mangler rest tilskud fra staten</t>
  </si>
  <si>
    <t>Færdig - men mangler indtægter fra "private" tilskudsgiver</t>
  </si>
  <si>
    <t>Afventer planlægning om butikker</t>
  </si>
  <si>
    <t xml:space="preserve">Optimering af krydset Søndermarksvej/Ribevej, Varde.    </t>
  </si>
  <si>
    <t>Afventer evt.  projektændring</t>
  </si>
  <si>
    <t>Afventer - projekt "Badekar"</t>
  </si>
  <si>
    <t>Projektering igangværende</t>
  </si>
  <si>
    <t>Projektændring til bro</t>
  </si>
  <si>
    <t>223821</t>
  </si>
  <si>
    <t>Parkeringsareal Lerpøtvej - ny tandlægeklinik</t>
  </si>
  <si>
    <t>Igangværende - udgiftsneutral</t>
  </si>
  <si>
    <t>Udgiftsneutral</t>
  </si>
  <si>
    <t>Solgt i 2013</t>
  </si>
  <si>
    <t>Afventer</t>
  </si>
  <si>
    <t>Finansieres af puljen til energirenoveringer på 30,0 mio kr.</t>
  </si>
  <si>
    <t>Igangværende - forventes afsluttet i 2013</t>
  </si>
  <si>
    <t>Bruges i 2013</t>
  </si>
  <si>
    <t>Forventes brugt i 2013 - der er budgetteret med konkrete projekter</t>
  </si>
  <si>
    <t>Afventer salg i Ølgod</t>
  </si>
  <si>
    <t>Igangværende - uforudsete bygningsrenoveringer</t>
  </si>
  <si>
    <t>Solgt pr. 01.09.2013</t>
  </si>
  <si>
    <t xml:space="preserve">Afsluttet </t>
  </si>
  <si>
    <t>Igangværende - afventer vandskade</t>
  </si>
  <si>
    <t>Solgt pr. 01.03.2013</t>
  </si>
  <si>
    <t>Solgt pr. 01.10.2013</t>
  </si>
  <si>
    <t>Indefrosne midler, frigivet i 2013:</t>
  </si>
  <si>
    <t>301804-01</t>
  </si>
  <si>
    <t>301804-02</t>
  </si>
  <si>
    <t>Årre skole-  direkte udgange fra 4 klasselokaler</t>
  </si>
  <si>
    <t>Nordenskov skole - renovering af lokaler og garderobe</t>
  </si>
  <si>
    <t>301804-03</t>
  </si>
  <si>
    <t>Nr. Nebel skole - renovering af fliser langs klyngerne</t>
  </si>
  <si>
    <t>301804-04</t>
  </si>
  <si>
    <t>301804-05</t>
  </si>
  <si>
    <t>Jacobi skole - udearealer</t>
  </si>
  <si>
    <t>301804-06</t>
  </si>
  <si>
    <t>Jacobi skole - to toiletter ved udeskole</t>
  </si>
  <si>
    <t>301804-07</t>
  </si>
  <si>
    <t>Ansager skole - multibane og udendørs læringsrum</t>
  </si>
  <si>
    <t>301804-08</t>
  </si>
  <si>
    <t>Thorstrup skole - renovering af legepladser</t>
  </si>
  <si>
    <t>308800-01</t>
  </si>
  <si>
    <t>Tippen - tilbygning af fælleslok. og etabler. af toiletter</t>
  </si>
  <si>
    <t>513826-01</t>
  </si>
  <si>
    <t>Blåbjergegnens - indlægning af vand i Outrup</t>
  </si>
  <si>
    <t>513826-02</t>
  </si>
  <si>
    <t>Blåbjergegnens - vikingebordplads i Mælkevejen</t>
  </si>
  <si>
    <t>513826-03</t>
  </si>
  <si>
    <t>Børneuniverset - opgradering af læringsmiljøer</t>
  </si>
  <si>
    <t>523814-01</t>
  </si>
  <si>
    <t>Tippen - tilbygning af lokaler, samt tilpasning af udearealer</t>
  </si>
  <si>
    <t>523814-02</t>
  </si>
  <si>
    <t>Tippen - udskiftning af oliefyr</t>
  </si>
  <si>
    <t>Projektet er afsluttet</t>
  </si>
  <si>
    <t>Projektet forventes afsluttet i 2013</t>
  </si>
  <si>
    <t>Bhv. Lundparken - renovering af tag på terasse</t>
  </si>
  <si>
    <t>Anlægsregnskab godkendt af Byrådet d. 3/9-13</t>
  </si>
  <si>
    <t>Projekt afsluttet</t>
  </si>
  <si>
    <t>Under udførelse, forventes afsluttet i 2013</t>
  </si>
  <si>
    <t>305802-01</t>
  </si>
  <si>
    <t>305802-02</t>
  </si>
  <si>
    <t>305802-03</t>
  </si>
  <si>
    <t>Ølgod SFO - cykelskur</t>
  </si>
  <si>
    <t>Tistrup SFO - skur og klogetrappe</t>
  </si>
  <si>
    <t>Jacobi SFO 2 og 3 - udearealer</t>
  </si>
  <si>
    <t>Tistrup Skole skurbygning incl. toilet</t>
  </si>
  <si>
    <t>Projektet igangsat, afsluttes i 2014</t>
  </si>
  <si>
    <t>Projektering i gang, projket udføres i 2014</t>
  </si>
  <si>
    <t>Projektet afsluttes i 2013</t>
  </si>
  <si>
    <t>Projekt er igangsat - Lidt usikker om alt afsluttes i 2013</t>
  </si>
  <si>
    <t>Nr. Nebel skole - tilskud til renovering af hjemmekundskabslokale</t>
  </si>
  <si>
    <t>Projektet forventes udført i 2014</t>
  </si>
  <si>
    <t>Afventer betaling af slutregning.</t>
  </si>
  <si>
    <t>Projetet forventes afsluttet i 2013</t>
  </si>
  <si>
    <t>Specialundervisningsområdet  køb af hjælpemidler m.m.</t>
  </si>
  <si>
    <t>Projektet afsluttet. Andel skal flyttes til drift.</t>
  </si>
  <si>
    <t>Er igangsat.</t>
  </si>
  <si>
    <t>Ny børnehave i Ølgod</t>
  </si>
  <si>
    <t>Ølgod inst. Skovbrynet - etableringsudgifter vuggestuebørn</t>
  </si>
  <si>
    <t>Indefrosne midler frigivet i 2012 - Børn, Unge og Familie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</si>
</sst>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A2D65B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42">
    <xf numFmtId="0" fontId="0" fillId="0" borderId="0" xfId="0"/>
    <xf numFmtId="0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0" fillId="0" borderId="10" xfId="0" applyBorder="1"/>
    <xf numFmtId="49" fontId="2" fillId="0" borderId="11" xfId="0" applyNumberFormat="1" applyFont="1" applyFill="1" applyBorder="1" applyAlignment="1" applyProtection="1">
      <protection locked="0"/>
    </xf>
    <xf numFmtId="0" fontId="0" fillId="0" borderId="12" xfId="0" applyBorder="1"/>
    <xf numFmtId="49" fontId="2" fillId="0" borderId="11" xfId="0" quotePrefix="1" applyNumberFormat="1" applyFont="1" applyFill="1" applyBorder="1" applyAlignment="1" applyProtection="1">
      <protection locked="0"/>
    </xf>
    <xf numFmtId="0" fontId="2" fillId="0" borderId="11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3" fontId="2" fillId="0" borderId="14" xfId="0" applyNumberFormat="1" applyFont="1" applyFill="1" applyBorder="1" applyAlignment="1" applyProtection="1"/>
    <xf numFmtId="0" fontId="0" fillId="0" borderId="15" xfId="0" applyBorder="1"/>
    <xf numFmtId="0" fontId="2" fillId="0" borderId="16" xfId="0" applyNumberFormat="1" applyFont="1" applyFill="1" applyBorder="1" applyAlignment="1" applyProtection="1"/>
    <xf numFmtId="0" fontId="2" fillId="0" borderId="17" xfId="0" applyNumberFormat="1" applyFont="1" applyFill="1" applyBorder="1" applyAlignment="1" applyProtection="1">
      <alignment wrapText="1"/>
    </xf>
    <xf numFmtId="0" fontId="2" fillId="0" borderId="17" xfId="0" applyNumberFormat="1" applyFont="1" applyFill="1" applyBorder="1" applyAlignment="1" applyProtection="1"/>
    <xf numFmtId="0" fontId="2" fillId="0" borderId="18" xfId="0" applyNumberFormat="1" applyFont="1" applyFill="1" applyBorder="1" applyAlignment="1" applyProtection="1"/>
    <xf numFmtId="3" fontId="2" fillId="0" borderId="17" xfId="0" applyNumberFormat="1" applyFont="1" applyFill="1" applyBorder="1" applyAlignment="1" applyProtection="1"/>
    <xf numFmtId="3" fontId="2" fillId="0" borderId="18" xfId="0" applyNumberFormat="1" applyFont="1" applyFill="1" applyBorder="1" applyAlignment="1" applyProtection="1"/>
    <xf numFmtId="0" fontId="0" fillId="0" borderId="16" xfId="0" applyBorder="1"/>
    <xf numFmtId="0" fontId="0" fillId="0" borderId="17" xfId="0" applyBorder="1"/>
    <xf numFmtId="49" fontId="2" fillId="0" borderId="8" xfId="0" applyNumberFormat="1" applyFont="1" applyFill="1" applyBorder="1" applyAlignment="1" applyProtection="1">
      <protection locked="0"/>
    </xf>
    <xf numFmtId="0" fontId="2" fillId="0" borderId="16" xfId="0" applyNumberFormat="1" applyFont="1" applyFill="1" applyBorder="1" applyAlignment="1" applyProtection="1">
      <alignment wrapText="1"/>
    </xf>
    <xf numFmtId="3" fontId="2" fillId="0" borderId="9" xfId="0" applyNumberFormat="1" applyFont="1" applyFill="1" applyBorder="1" applyAlignment="1" applyProtection="1"/>
    <xf numFmtId="3" fontId="2" fillId="0" borderId="16" xfId="0" applyNumberFormat="1" applyFont="1" applyFill="1" applyBorder="1" applyAlignment="1" applyProtection="1"/>
    <xf numFmtId="0" fontId="2" fillId="0" borderId="11" xfId="0" quotePrefix="1" applyNumberFormat="1" applyFont="1" applyFill="1" applyBorder="1" applyAlignment="1" applyProtection="1"/>
    <xf numFmtId="164" fontId="2" fillId="0" borderId="11" xfId="0" quotePrefix="1" applyNumberFormat="1" applyFont="1" applyFill="1" applyBorder="1" applyAlignment="1" applyProtection="1"/>
    <xf numFmtId="164" fontId="2" fillId="0" borderId="8" xfId="0" quotePrefix="1" applyNumberFormat="1" applyFont="1" applyFill="1" applyBorder="1" applyAlignment="1" applyProtection="1"/>
    <xf numFmtId="0" fontId="1" fillId="0" borderId="0" xfId="0" applyFont="1"/>
    <xf numFmtId="0" fontId="3" fillId="0" borderId="0" xfId="0" applyFont="1"/>
    <xf numFmtId="0" fontId="2" fillId="2" borderId="1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2" fillId="2" borderId="3" xfId="0" applyNumberFormat="1" applyFont="1" applyFill="1" applyBorder="1" applyAlignment="1" applyProtection="1"/>
    <xf numFmtId="0" fontId="2" fillId="2" borderId="3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0" fontId="2" fillId="2" borderId="5" xfId="0" applyNumberFormat="1" applyFont="1" applyFill="1" applyBorder="1" applyAlignment="1" applyProtection="1"/>
    <xf numFmtId="0" fontId="2" fillId="2" borderId="6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</xf>
    <xf numFmtId="0" fontId="2" fillId="2" borderId="7" xfId="0" applyNumberFormat="1" applyFont="1" applyFill="1" applyBorder="1" applyAlignment="1" applyProtection="1">
      <alignment horizontal="center"/>
    </xf>
    <xf numFmtId="0" fontId="0" fillId="0" borderId="0" xfId="0" applyFill="1"/>
    <xf numFmtId="0" fontId="2" fillId="2" borderId="8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alignment horizontal="center"/>
    </xf>
    <xf numFmtId="0" fontId="2" fillId="2" borderId="9" xfId="0" applyNumberFormat="1" applyFont="1" applyFill="1" applyBorder="1" applyAlignment="1" applyProtection="1">
      <alignment horizontal="center"/>
    </xf>
    <xf numFmtId="0" fontId="2" fillId="2" borderId="10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/>
    <xf numFmtId="0" fontId="2" fillId="2" borderId="17" xfId="0" applyNumberFormat="1" applyFont="1" applyFill="1" applyBorder="1" applyAlignment="1" applyProtection="1">
      <alignment horizontal="center"/>
    </xf>
    <xf numFmtId="0" fontId="2" fillId="2" borderId="12" xfId="0" applyNumberFormat="1" applyFont="1" applyFill="1" applyBorder="1" applyAlignment="1" applyProtection="1">
      <alignment horizontal="center"/>
    </xf>
    <xf numFmtId="0" fontId="2" fillId="2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/>
    <xf numFmtId="0" fontId="2" fillId="2" borderId="18" xfId="0" applyNumberFormat="1" applyFont="1" applyFill="1" applyBorder="1" applyAlignment="1" applyProtection="1">
      <alignment horizontal="center"/>
    </xf>
    <xf numFmtId="0" fontId="2" fillId="2" borderId="14" xfId="0" applyNumberFormat="1" applyFont="1" applyFill="1" applyBorder="1" applyAlignment="1" applyProtection="1">
      <alignment horizontal="center"/>
    </xf>
    <xf numFmtId="0" fontId="2" fillId="2" borderId="15" xfId="0" applyNumberFormat="1" applyFont="1" applyFill="1" applyBorder="1" applyAlignment="1" applyProtection="1">
      <alignment horizontal="center"/>
    </xf>
    <xf numFmtId="0" fontId="4" fillId="2" borderId="6" xfId="0" applyNumberFormat="1" applyFont="1" applyFill="1" applyBorder="1" applyAlignment="1" applyProtection="1">
      <alignment horizontal="center"/>
    </xf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1"/>
    <xf numFmtId="0" fontId="5" fillId="0" borderId="0" xfId="1" applyFont="1"/>
    <xf numFmtId="0" fontId="6" fillId="0" borderId="0" xfId="1" applyFont="1"/>
    <xf numFmtId="0" fontId="7" fillId="0" borderId="20" xfId="1" applyFont="1" applyBorder="1"/>
    <xf numFmtId="0" fontId="7" fillId="0" borderId="21" xfId="1" applyFont="1" applyBorder="1"/>
    <xf numFmtId="3" fontId="7" fillId="0" borderId="19" xfId="1" applyNumberFormat="1" applyFont="1" applyBorder="1"/>
    <xf numFmtId="3" fontId="7" fillId="0" borderId="20" xfId="1" applyNumberFormat="1" applyFont="1" applyBorder="1"/>
    <xf numFmtId="0" fontId="7" fillId="0" borderId="19" xfId="1" applyFont="1" applyBorder="1"/>
    <xf numFmtId="0" fontId="7" fillId="0" borderId="16" xfId="1" quotePrefix="1" applyFont="1" applyBorder="1"/>
    <xf numFmtId="0" fontId="7" fillId="0" borderId="10" xfId="1" applyFont="1" applyBorder="1"/>
    <xf numFmtId="3" fontId="7" fillId="0" borderId="16" xfId="1" applyNumberFormat="1" applyFont="1" applyBorder="1"/>
    <xf numFmtId="3" fontId="7" fillId="0" borderId="8" xfId="1" applyNumberFormat="1" applyFont="1" applyBorder="1"/>
    <xf numFmtId="3" fontId="7" fillId="0" borderId="9" xfId="1" applyNumberFormat="1" applyFont="1" applyBorder="1"/>
    <xf numFmtId="0" fontId="7" fillId="0" borderId="17" xfId="1" quotePrefix="1" applyFont="1" applyBorder="1"/>
    <xf numFmtId="0" fontId="7" fillId="0" borderId="12" xfId="1" applyFont="1" applyBorder="1"/>
    <xf numFmtId="3" fontId="7" fillId="0" borderId="17" xfId="1" applyNumberFormat="1" applyFont="1" applyBorder="1"/>
    <xf numFmtId="3" fontId="7" fillId="0" borderId="11" xfId="1" applyNumberFormat="1" applyFont="1" applyBorder="1"/>
    <xf numFmtId="3" fontId="7" fillId="0" borderId="0" xfId="1" applyNumberFormat="1" applyFont="1" applyBorder="1"/>
    <xf numFmtId="0" fontId="7" fillId="0" borderId="0" xfId="1" applyFont="1" applyBorder="1"/>
    <xf numFmtId="0" fontId="7" fillId="0" borderId="0" xfId="1" applyFont="1" applyFill="1" applyBorder="1"/>
    <xf numFmtId="0" fontId="4" fillId="0" borderId="0" xfId="1" applyFont="1"/>
    <xf numFmtId="3" fontId="4" fillId="0" borderId="0" xfId="1" applyNumberFormat="1" applyFont="1" applyBorder="1"/>
    <xf numFmtId="0" fontId="7" fillId="0" borderId="19" xfId="1" applyNumberFormat="1" applyFont="1" applyBorder="1" applyAlignment="1">
      <alignment horizontal="center"/>
    </xf>
    <xf numFmtId="0" fontId="7" fillId="0" borderId="20" xfId="1" applyNumberFormat="1" applyFont="1" applyBorder="1" applyAlignment="1">
      <alignment horizontal="center"/>
    </xf>
    <xf numFmtId="0" fontId="7" fillId="3" borderId="22" xfId="1" applyFont="1" applyFill="1" applyBorder="1"/>
    <xf numFmtId="0" fontId="7" fillId="3" borderId="23" xfId="1" applyFont="1" applyFill="1" applyBorder="1"/>
    <xf numFmtId="0" fontId="4" fillId="3" borderId="24" xfId="1" applyFont="1" applyFill="1" applyBorder="1"/>
    <xf numFmtId="3" fontId="4" fillId="3" borderId="25" xfId="1" applyNumberFormat="1" applyFont="1" applyFill="1" applyBorder="1"/>
    <xf numFmtId="164" fontId="2" fillId="0" borderId="11" xfId="0" quotePrefix="1" applyNumberFormat="1" applyFont="1" applyFill="1" applyBorder="1" applyAlignment="1" applyProtection="1">
      <alignment horizontal="left"/>
    </xf>
    <xf numFmtId="0" fontId="0" fillId="0" borderId="12" xfId="0" applyBorder="1"/>
    <xf numFmtId="0" fontId="0" fillId="0" borderId="12" xfId="0" applyBorder="1"/>
    <xf numFmtId="0" fontId="0" fillId="0" borderId="12" xfId="0" applyBorder="1"/>
    <xf numFmtId="0" fontId="0" fillId="0" borderId="0" xfId="0"/>
    <xf numFmtId="0" fontId="2" fillId="0" borderId="0" xfId="0" applyNumberFormat="1" applyFont="1" applyFill="1" applyBorder="1" applyAlignment="1" applyProtection="1"/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19" xfId="0" applyBorder="1"/>
    <xf numFmtId="0" fontId="0" fillId="0" borderId="0" xfId="0"/>
    <xf numFmtId="0" fontId="2" fillId="0" borderId="19" xfId="0" applyNumberFormat="1" applyFont="1" applyFill="1" applyBorder="1" applyAlignment="1" applyProtection="1"/>
    <xf numFmtId="0" fontId="0" fillId="0" borderId="0" xfId="0"/>
    <xf numFmtId="0" fontId="4" fillId="0" borderId="19" xfId="2" applyFont="1" applyBorder="1" applyAlignment="1">
      <alignment vertical="top" wrapText="1"/>
    </xf>
    <xf numFmtId="0" fontId="4" fillId="0" borderId="19" xfId="2" applyFont="1" applyFill="1" applyBorder="1" applyAlignment="1">
      <alignment vertical="top" wrapText="1"/>
    </xf>
    <xf numFmtId="0" fontId="4" fillId="0" borderId="19" xfId="0" applyNumberFormat="1" applyFont="1" applyFill="1" applyBorder="1" applyAlignment="1" applyProtection="1">
      <alignment vertical="top"/>
    </xf>
    <xf numFmtId="49" fontId="2" fillId="0" borderId="19" xfId="0" applyNumberFormat="1" applyFont="1" applyFill="1" applyBorder="1" applyAlignment="1" applyProtection="1">
      <protection locked="0"/>
    </xf>
    <xf numFmtId="0" fontId="2" fillId="0" borderId="19" xfId="0" applyNumberFormat="1" applyFont="1" applyFill="1" applyBorder="1" applyAlignment="1" applyProtection="1">
      <alignment wrapText="1"/>
    </xf>
    <xf numFmtId="3" fontId="2" fillId="0" borderId="19" xfId="0" applyNumberFormat="1" applyFont="1" applyFill="1" applyBorder="1" applyAlignment="1" applyProtection="1"/>
    <xf numFmtId="49" fontId="2" fillId="0" borderId="19" xfId="0" quotePrefix="1" applyNumberFormat="1" applyFont="1" applyFill="1" applyBorder="1" applyAlignment="1" applyProtection="1">
      <protection locked="0"/>
    </xf>
    <xf numFmtId="49" fontId="2" fillId="0" borderId="13" xfId="0" applyNumberFormat="1" applyFont="1" applyFill="1" applyBorder="1" applyAlignment="1" applyProtection="1">
      <protection locked="0"/>
    </xf>
    <xf numFmtId="49" fontId="2" fillId="0" borderId="16" xfId="0" quotePrefix="1" applyNumberFormat="1" applyFont="1" applyFill="1" applyBorder="1" applyAlignment="1" applyProtection="1">
      <protection locked="0"/>
    </xf>
    <xf numFmtId="0" fontId="4" fillId="0" borderId="19" xfId="0" applyNumberFormat="1" applyFont="1" applyFill="1" applyBorder="1" applyAlignment="1" applyProtection="1">
      <alignment wrapText="1"/>
    </xf>
    <xf numFmtId="49" fontId="2" fillId="0" borderId="17" xfId="0" quotePrefix="1" applyNumberFormat="1" applyFont="1" applyFill="1" applyBorder="1" applyAlignment="1" applyProtection="1">
      <protection locked="0"/>
    </xf>
    <xf numFmtId="0" fontId="8" fillId="0" borderId="19" xfId="0" applyFont="1" applyBorder="1"/>
    <xf numFmtId="0" fontId="9" fillId="0" borderId="19" xfId="0" applyFont="1" applyBorder="1"/>
    <xf numFmtId="0" fontId="0" fillId="0" borderId="19" xfId="0" applyBorder="1" applyAlignment="1">
      <alignment wrapText="1"/>
    </xf>
    <xf numFmtId="3" fontId="0" fillId="0" borderId="17" xfId="0" applyNumberFormat="1" applyBorder="1"/>
    <xf numFmtId="3" fontId="2" fillId="0" borderId="13" xfId="0" applyNumberFormat="1" applyFont="1" applyFill="1" applyBorder="1" applyAlignment="1" applyProtection="1"/>
    <xf numFmtId="0" fontId="10" fillId="0" borderId="18" xfId="0" applyFont="1" applyBorder="1"/>
    <xf numFmtId="0" fontId="0" fillId="0" borderId="0" xfId="0" applyBorder="1"/>
    <xf numFmtId="0" fontId="10" fillId="0" borderId="12" xfId="0" applyFont="1" applyBorder="1"/>
    <xf numFmtId="3" fontId="10" fillId="0" borderId="17" xfId="0" applyNumberFormat="1" applyFont="1" applyBorder="1"/>
    <xf numFmtId="0" fontId="10" fillId="0" borderId="17" xfId="0" applyFont="1" applyBorder="1"/>
    <xf numFmtId="3" fontId="10" fillId="0" borderId="0" xfId="0" applyNumberFormat="1" applyFont="1" applyBorder="1"/>
    <xf numFmtId="3" fontId="5" fillId="0" borderId="17" xfId="0" applyNumberFormat="1" applyFont="1" applyFill="1" applyBorder="1" applyAlignment="1" applyProtection="1"/>
    <xf numFmtId="49" fontId="5" fillId="0" borderId="11" xfId="0" quotePrefix="1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 applyProtection="1"/>
    <xf numFmtId="49" fontId="5" fillId="0" borderId="11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/>
    <xf numFmtId="0" fontId="5" fillId="0" borderId="17" xfId="0" applyNumberFormat="1" applyFont="1" applyFill="1" applyBorder="1" applyAlignment="1" applyProtection="1">
      <alignment vertical="center"/>
    </xf>
    <xf numFmtId="0" fontId="2" fillId="0" borderId="17" xfId="0" applyNumberFormat="1" applyFont="1" applyFill="1" applyBorder="1" applyAlignment="1" applyProtection="1">
      <alignment vertical="center"/>
    </xf>
    <xf numFmtId="0" fontId="2" fillId="0" borderId="17" xfId="0" applyNumberFormat="1" applyFont="1" applyFill="1" applyBorder="1" applyAlignment="1" applyProtection="1">
      <alignment vertical="center" wrapText="1"/>
    </xf>
    <xf numFmtId="0" fontId="5" fillId="0" borderId="17" xfId="0" applyNumberFormat="1" applyFont="1" applyFill="1" applyBorder="1" applyAlignment="1" applyProtection="1">
      <alignment vertical="center" wrapText="1"/>
    </xf>
    <xf numFmtId="0" fontId="10" fillId="0" borderId="18" xfId="0" applyFont="1" applyBorder="1" applyAlignment="1">
      <alignment vertical="center"/>
    </xf>
    <xf numFmtId="0" fontId="4" fillId="0" borderId="17" xfId="0" applyNumberFormat="1" applyFont="1" applyFill="1" applyBorder="1" applyAlignment="1" applyProtection="1">
      <alignment vertical="center" wrapText="1"/>
    </xf>
    <xf numFmtId="0" fontId="11" fillId="0" borderId="12" xfId="0" applyFont="1" applyBorder="1"/>
    <xf numFmtId="0" fontId="10" fillId="0" borderId="10" xfId="0" applyFont="1" applyBorder="1"/>
    <xf numFmtId="49" fontId="4" fillId="0" borderId="11" xfId="0" quotePrefix="1" applyNumberFormat="1" applyFont="1" applyFill="1" applyBorder="1" applyAlignment="1" applyProtection="1">
      <protection locked="0"/>
    </xf>
    <xf numFmtId="3" fontId="4" fillId="0" borderId="17" xfId="0" applyNumberFormat="1" applyFont="1" applyFill="1" applyBorder="1" applyAlignment="1" applyProtection="1"/>
    <xf numFmtId="0" fontId="10" fillId="0" borderId="12" xfId="0" applyFont="1" applyBorder="1" applyAlignment="1">
      <alignment wrapText="1"/>
    </xf>
    <xf numFmtId="3" fontId="0" fillId="0" borderId="0" xfId="0" applyNumberFormat="1"/>
    <xf numFmtId="3" fontId="2" fillId="2" borderId="4" xfId="0" applyNumberFormat="1" applyFont="1" applyFill="1" applyBorder="1" applyAlignment="1" applyProtection="1">
      <alignment horizontal="center"/>
    </xf>
    <xf numFmtId="3" fontId="2" fillId="2" borderId="7" xfId="0" applyNumberFormat="1" applyFont="1" applyFill="1" applyBorder="1" applyAlignment="1" applyProtection="1">
      <alignment horizontal="center"/>
    </xf>
    <xf numFmtId="3" fontId="2" fillId="0" borderId="12" xfId="0" applyNumberFormat="1" applyFont="1" applyFill="1" applyBorder="1" applyAlignment="1" applyProtection="1"/>
    <xf numFmtId="0" fontId="10" fillId="0" borderId="17" xfId="0" applyFont="1" applyBorder="1" applyAlignment="1">
      <alignment vertical="center"/>
    </xf>
    <xf numFmtId="49" fontId="2" fillId="0" borderId="17" xfId="0" applyNumberFormat="1" applyFont="1" applyFill="1" applyBorder="1" applyAlignment="1" applyProtection="1"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E22" sqref="E22"/>
    </sheetView>
  </sheetViews>
  <sheetFormatPr defaultRowHeight="15" x14ac:dyDescent="0.25"/>
  <cols>
    <col min="2" max="2" width="37.85546875" customWidth="1"/>
    <col min="3" max="3" width="14.140625" hidden="1" customWidth="1"/>
    <col min="4" max="4" width="12" hidden="1" customWidth="1"/>
    <col min="5" max="5" width="12.85546875" customWidth="1"/>
    <col min="6" max="6" width="12.7109375" customWidth="1"/>
    <col min="7" max="7" width="14" customWidth="1"/>
    <col min="8" max="8" width="14.28515625" customWidth="1"/>
  </cols>
  <sheetData>
    <row r="1" spans="1:9" x14ac:dyDescent="0.25">
      <c r="A1" s="29"/>
      <c r="B1" s="29" t="s">
        <v>435</v>
      </c>
      <c r="C1" s="29"/>
    </row>
    <row r="2" spans="1:9" ht="14.65" x14ac:dyDescent="0.35">
      <c r="A2" s="1"/>
      <c r="B2" s="42" t="s">
        <v>424</v>
      </c>
      <c r="C2" s="43" t="s">
        <v>2</v>
      </c>
      <c r="D2" s="43" t="s">
        <v>3</v>
      </c>
      <c r="E2" s="44" t="s">
        <v>4</v>
      </c>
      <c r="F2" s="45" t="s">
        <v>5</v>
      </c>
      <c r="G2" s="44" t="s">
        <v>6</v>
      </c>
      <c r="H2" s="46" t="s">
        <v>431</v>
      </c>
      <c r="I2" s="41"/>
    </row>
    <row r="3" spans="1:9" ht="14.65" x14ac:dyDescent="0.35">
      <c r="A3" s="1"/>
      <c r="B3" s="47"/>
      <c r="C3" s="38"/>
      <c r="D3" s="38"/>
      <c r="E3" s="48"/>
      <c r="F3" s="39"/>
      <c r="G3" s="48"/>
      <c r="H3" s="49" t="s">
        <v>433</v>
      </c>
      <c r="I3" s="41"/>
    </row>
    <row r="4" spans="1:9" x14ac:dyDescent="0.25">
      <c r="A4" s="1"/>
      <c r="B4" s="50"/>
      <c r="C4" s="51" t="s">
        <v>7</v>
      </c>
      <c r="D4" s="51" t="s">
        <v>425</v>
      </c>
      <c r="E4" s="52">
        <v>2013</v>
      </c>
      <c r="F4" s="53" t="s">
        <v>426</v>
      </c>
      <c r="G4" s="52" t="s">
        <v>9</v>
      </c>
      <c r="H4" s="54" t="s">
        <v>434</v>
      </c>
    </row>
    <row r="5" spans="1:9" ht="14.65" x14ac:dyDescent="0.35">
      <c r="A5" s="1"/>
      <c r="B5" s="9"/>
      <c r="C5" s="1"/>
      <c r="D5" s="1"/>
      <c r="E5" s="15"/>
      <c r="F5" s="1"/>
      <c r="G5" s="15"/>
      <c r="H5" s="7"/>
    </row>
    <row r="6" spans="1:9" x14ac:dyDescent="0.25">
      <c r="A6" s="1"/>
      <c r="B6" s="9" t="s">
        <v>1</v>
      </c>
      <c r="C6" s="2">
        <v>183252096</v>
      </c>
      <c r="D6" s="2">
        <v>134764294.35999998</v>
      </c>
      <c r="E6" s="17">
        <f>SUM(Økonomiudvalget!E51)</f>
        <v>56669526</v>
      </c>
      <c r="F6" s="17">
        <f>SUM(Økonomiudvalget!F51)</f>
        <v>5627984.4900000002</v>
      </c>
      <c r="G6" s="17">
        <f>SUM(Økonomiudvalget!G51)</f>
        <v>51041541.510000005</v>
      </c>
      <c r="H6" s="17">
        <f>SUM(Økonomiudvalget!H51)</f>
        <v>38319457.289999999</v>
      </c>
    </row>
    <row r="7" spans="1:9" ht="14.65" x14ac:dyDescent="0.35">
      <c r="A7" s="1"/>
      <c r="B7" s="9" t="s">
        <v>96</v>
      </c>
      <c r="C7" s="2">
        <v>118831895</v>
      </c>
      <c r="D7" s="2">
        <v>108867632.33999996</v>
      </c>
      <c r="E7" s="17">
        <f>SUM('Plan og Teknik'!E59)</f>
        <v>41028519</v>
      </c>
      <c r="F7" s="17">
        <f>SUM('Plan og Teknik'!F59)</f>
        <v>18815592.390000004</v>
      </c>
      <c r="G7" s="17">
        <f>SUM('Plan og Teknik'!G59)</f>
        <v>22212926.609999999</v>
      </c>
      <c r="H7" s="17">
        <f>SUM('Plan og Teknik'!H59)</f>
        <v>26402913.98</v>
      </c>
    </row>
    <row r="8" spans="1:9" x14ac:dyDescent="0.25">
      <c r="A8" s="1"/>
      <c r="B8" s="9" t="s">
        <v>198</v>
      </c>
      <c r="C8" s="2">
        <v>138880935</v>
      </c>
      <c r="D8" s="2">
        <v>112932316.09999999</v>
      </c>
      <c r="E8" s="17">
        <f>SUM('Børn og Undervisning'!E69)</f>
        <v>28663015</v>
      </c>
      <c r="F8" s="17">
        <f>SUM('Børn og Undervisning'!F69)</f>
        <v>4438944.3500000006</v>
      </c>
      <c r="G8" s="17">
        <f>SUM('Børn og Undervisning'!G69)</f>
        <v>24224070.649999999</v>
      </c>
      <c r="H8" s="17">
        <f>SUM('Børn og Undervisning'!H69)</f>
        <v>14174686</v>
      </c>
    </row>
    <row r="9" spans="1:9" ht="14.65" x14ac:dyDescent="0.35">
      <c r="A9" s="1"/>
      <c r="B9" s="9" t="s">
        <v>427</v>
      </c>
      <c r="C9" s="2">
        <v>15029371</v>
      </c>
      <c r="D9" s="2">
        <v>11505725.59</v>
      </c>
      <c r="E9" s="17">
        <f>SUM('Kultur og Fritid'!E15)</f>
        <v>4117922</v>
      </c>
      <c r="F9" s="17">
        <f>SUM('Kultur og Fritid'!F15)</f>
        <v>2521311.7799999998</v>
      </c>
      <c r="G9" s="17">
        <f>SUM('Kultur og Fritid'!G15)</f>
        <v>1596610.22</v>
      </c>
      <c r="H9" s="17">
        <f>SUM('Kultur og Fritid'!H15)</f>
        <v>0</v>
      </c>
    </row>
    <row r="10" spans="1:9" ht="14.65" x14ac:dyDescent="0.35">
      <c r="A10" s="1"/>
      <c r="B10" s="9" t="s">
        <v>428</v>
      </c>
      <c r="C10" s="2">
        <v>224534118</v>
      </c>
      <c r="D10" s="2">
        <v>200934018.52999997</v>
      </c>
      <c r="E10" s="17">
        <f>SUM('Social og Sundhed'!E42)</f>
        <v>62695276</v>
      </c>
      <c r="F10" s="17">
        <f>SUM('Social og Sundhed'!F42)</f>
        <v>46785215.839999989</v>
      </c>
      <c r="G10" s="17">
        <f>SUM('Social og Sundhed'!G42)</f>
        <v>15910060.159999998</v>
      </c>
      <c r="H10" s="17">
        <f>SUM('Social og Sundhed'!H42)</f>
        <v>60868147</v>
      </c>
    </row>
    <row r="11" spans="1:9" x14ac:dyDescent="0.25">
      <c r="A11" s="1"/>
      <c r="B11" s="9" t="s">
        <v>429</v>
      </c>
      <c r="C11" s="2">
        <v>-49650000</v>
      </c>
      <c r="D11" s="2">
        <v>-64623062.030000009</v>
      </c>
      <c r="E11" s="17">
        <f>SUM('Byggemodning - salgsindtægter'!E20)</f>
        <v>-8623964</v>
      </c>
      <c r="F11" s="17">
        <f>SUM('Byggemodning - salgsindtægter'!F20)</f>
        <v>54671.260000000024</v>
      </c>
      <c r="G11" s="17">
        <f>SUM('Byggemodning - salgsindtægter'!G20)</f>
        <v>-8678635.2599999998</v>
      </c>
      <c r="H11" s="17">
        <f>SUM('Byggemodning - salgsindtægter'!H20)</f>
        <v>-1800000</v>
      </c>
    </row>
    <row r="12" spans="1:9" ht="14.65" x14ac:dyDescent="0.35">
      <c r="A12" s="1"/>
      <c r="B12" s="9" t="s">
        <v>459</v>
      </c>
      <c r="C12" s="2">
        <v>95891490</v>
      </c>
      <c r="D12" s="2">
        <v>51118136.959999993</v>
      </c>
      <c r="E12" s="17">
        <f>SUM('Byggemodning - udstykninger'!E29)</f>
        <v>8561253</v>
      </c>
      <c r="F12" s="17">
        <f>SUM('Byggemodning - udstykninger'!F29)</f>
        <v>1020938.24</v>
      </c>
      <c r="G12" s="17">
        <f>SUM('Byggemodning - udstykninger'!G29)</f>
        <v>7540314.7600000007</v>
      </c>
      <c r="H12" s="17">
        <f>SUM('Byggemodning - udstykninger'!H29)</f>
        <v>6500000</v>
      </c>
    </row>
    <row r="13" spans="1:9" ht="14.65" x14ac:dyDescent="0.35">
      <c r="A13" s="1"/>
      <c r="B13" s="9"/>
      <c r="C13" s="1"/>
      <c r="D13" s="1"/>
      <c r="E13" s="15"/>
      <c r="F13" s="1"/>
      <c r="G13" s="15"/>
      <c r="H13" s="7"/>
    </row>
    <row r="14" spans="1:9" ht="14.65" x14ac:dyDescent="0.35">
      <c r="A14" s="1"/>
      <c r="B14" s="9"/>
      <c r="C14" s="1"/>
      <c r="D14" s="1"/>
      <c r="E14" s="15"/>
      <c r="F14" s="1"/>
      <c r="G14" s="15"/>
      <c r="H14" s="7"/>
    </row>
    <row r="15" spans="1:9" ht="14.65" x14ac:dyDescent="0.35">
      <c r="A15" s="1"/>
      <c r="B15" s="9"/>
      <c r="C15" s="1"/>
      <c r="D15" s="1"/>
      <c r="E15" s="15"/>
      <c r="F15" s="1"/>
      <c r="G15" s="15"/>
      <c r="H15" s="7"/>
    </row>
    <row r="16" spans="1:9" ht="14.65" x14ac:dyDescent="0.35">
      <c r="A16" s="1"/>
      <c r="B16" s="3"/>
      <c r="C16" s="4"/>
      <c r="D16" s="4"/>
      <c r="E16" s="13"/>
      <c r="F16" s="4"/>
      <c r="G16" s="13"/>
      <c r="H16" s="5"/>
    </row>
    <row r="17" spans="1:8" x14ac:dyDescent="0.25">
      <c r="A17" s="1"/>
      <c r="B17" s="10" t="s">
        <v>430</v>
      </c>
      <c r="C17" s="11">
        <f>SUM(C6:C16)</f>
        <v>726769905</v>
      </c>
      <c r="D17" s="11">
        <f>SUM(D6:D16)</f>
        <v>555499061.84999979</v>
      </c>
      <c r="E17" s="18">
        <f>SUM(E6:E16)</f>
        <v>193111547</v>
      </c>
      <c r="F17" s="18">
        <f t="shared" ref="F17:H17" si="0">SUM(F6:F16)</f>
        <v>79264658.349999994</v>
      </c>
      <c r="G17" s="18">
        <f t="shared" si="0"/>
        <v>113846888.65000001</v>
      </c>
      <c r="H17" s="18">
        <f t="shared" si="0"/>
        <v>144465204.26999998</v>
      </c>
    </row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"/>
  <sheetViews>
    <sheetView topLeftCell="A13" zoomScaleNormal="100" workbookViewId="0">
      <selection activeCell="B57" sqref="B56:B57"/>
    </sheetView>
  </sheetViews>
  <sheetFormatPr defaultRowHeight="15" x14ac:dyDescent="0.25"/>
  <cols>
    <col min="1" max="1" width="9.28515625" customWidth="1"/>
    <col min="2" max="2" width="45.85546875" customWidth="1"/>
    <col min="3" max="4" width="0" hidden="1" customWidth="1"/>
    <col min="5" max="5" width="10.7109375" customWidth="1"/>
    <col min="6" max="6" width="9.5703125" customWidth="1"/>
    <col min="7" max="7" width="10.5703125" customWidth="1"/>
    <col min="8" max="8" width="10.140625" customWidth="1"/>
    <col min="9" max="9" width="47.140625" customWidth="1"/>
  </cols>
  <sheetData>
    <row r="1" spans="1:9" x14ac:dyDescent="0.25">
      <c r="A1" s="28" t="s">
        <v>435</v>
      </c>
      <c r="B1" s="28"/>
    </row>
    <row r="2" spans="1:9" x14ac:dyDescent="0.25">
      <c r="A2" s="30" t="s">
        <v>0</v>
      </c>
      <c r="B2" s="31" t="s">
        <v>1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35" t="s">
        <v>431</v>
      </c>
      <c r="I2" s="35" t="s">
        <v>432</v>
      </c>
    </row>
    <row r="3" spans="1:9" x14ac:dyDescent="0.25">
      <c r="A3" s="36"/>
      <c r="B3" s="37"/>
      <c r="C3" s="38" t="s">
        <v>7</v>
      </c>
      <c r="D3" s="37" t="s">
        <v>8</v>
      </c>
      <c r="E3" s="39">
        <v>2013</v>
      </c>
      <c r="F3" s="55" t="s">
        <v>426</v>
      </c>
      <c r="G3" s="40" t="s">
        <v>9</v>
      </c>
      <c r="H3" s="40" t="s">
        <v>9</v>
      </c>
      <c r="I3" s="40"/>
    </row>
    <row r="4" spans="1:9" ht="14.65" customHeight="1" x14ac:dyDescent="0.35">
      <c r="A4" s="3"/>
      <c r="B4" s="13"/>
      <c r="C4" s="4"/>
      <c r="D4" s="4"/>
      <c r="E4" s="4"/>
      <c r="F4" s="13"/>
      <c r="G4" s="4"/>
      <c r="H4" s="19"/>
      <c r="I4" s="5"/>
    </row>
    <row r="5" spans="1:9" ht="14.65" customHeight="1" x14ac:dyDescent="0.25">
      <c r="A5" s="6" t="s">
        <v>10</v>
      </c>
      <c r="B5" s="15" t="s">
        <v>11</v>
      </c>
      <c r="C5" s="2">
        <v>-410000</v>
      </c>
      <c r="D5" s="2">
        <v>33748.800000000003</v>
      </c>
      <c r="E5" s="2">
        <v>-425913</v>
      </c>
      <c r="F5" s="17">
        <v>17835.400000000001</v>
      </c>
      <c r="G5" s="2">
        <f t="shared" ref="G5:G32" si="0">SUM(E5-F5)</f>
        <v>-443748.4</v>
      </c>
      <c r="H5" s="112">
        <f>E5</f>
        <v>-425913</v>
      </c>
      <c r="I5" s="7" t="s">
        <v>561</v>
      </c>
    </row>
    <row r="6" spans="1:9" ht="14.65" customHeight="1" x14ac:dyDescent="0.25">
      <c r="A6" s="8" t="s">
        <v>12</v>
      </c>
      <c r="B6" s="15" t="s">
        <v>13</v>
      </c>
      <c r="C6" s="2">
        <v>-450000</v>
      </c>
      <c r="D6" s="2">
        <v>-456329</v>
      </c>
      <c r="E6" s="2">
        <v>-450000</v>
      </c>
      <c r="F6" s="17">
        <v>-456329</v>
      </c>
      <c r="G6" s="2">
        <f t="shared" si="0"/>
        <v>6329</v>
      </c>
      <c r="H6" s="112">
        <f>E6</f>
        <v>-450000</v>
      </c>
      <c r="I6" s="92" t="s">
        <v>549</v>
      </c>
    </row>
    <row r="7" spans="1:9" ht="14.65" customHeight="1" x14ac:dyDescent="0.25">
      <c r="A7" s="8" t="s">
        <v>14</v>
      </c>
      <c r="B7" s="15" t="s">
        <v>15</v>
      </c>
      <c r="C7" s="2">
        <v>0</v>
      </c>
      <c r="D7" s="2">
        <v>-10125</v>
      </c>
      <c r="E7" s="2">
        <v>10125</v>
      </c>
      <c r="F7" s="17">
        <v>0</v>
      </c>
      <c r="G7" s="2">
        <f t="shared" si="0"/>
        <v>10125</v>
      </c>
      <c r="H7" s="112">
        <f>E7</f>
        <v>10125</v>
      </c>
      <c r="I7" s="7" t="s">
        <v>550</v>
      </c>
    </row>
    <row r="8" spans="1:9" ht="14.65" customHeight="1" x14ac:dyDescent="0.35">
      <c r="A8" s="8" t="s">
        <v>16</v>
      </c>
      <c r="B8" s="15" t="s">
        <v>17</v>
      </c>
      <c r="C8" s="2">
        <v>-150000</v>
      </c>
      <c r="D8" s="2">
        <v>-141285.20000000001</v>
      </c>
      <c r="E8" s="2">
        <v>-150000</v>
      </c>
      <c r="F8" s="17">
        <v>-141285.20000000001</v>
      </c>
      <c r="G8" s="2">
        <f t="shared" si="0"/>
        <v>-8714.7999999999884</v>
      </c>
      <c r="H8" s="112">
        <f>E8</f>
        <v>-150000</v>
      </c>
      <c r="I8" s="92" t="s">
        <v>549</v>
      </c>
    </row>
    <row r="9" spans="1:9" ht="14.65" customHeight="1" x14ac:dyDescent="0.25">
      <c r="A9" s="8" t="s">
        <v>18</v>
      </c>
      <c r="B9" s="15" t="s">
        <v>19</v>
      </c>
      <c r="C9" s="2">
        <v>0</v>
      </c>
      <c r="D9" s="2">
        <v>6000</v>
      </c>
      <c r="E9" s="2">
        <v>0</v>
      </c>
      <c r="F9" s="17">
        <v>6000</v>
      </c>
      <c r="G9" s="2">
        <f t="shared" si="0"/>
        <v>-6000</v>
      </c>
      <c r="H9" s="112">
        <f>F9</f>
        <v>6000</v>
      </c>
      <c r="I9" s="7" t="s">
        <v>529</v>
      </c>
    </row>
    <row r="10" spans="1:9" ht="14.65" customHeight="1" x14ac:dyDescent="0.25">
      <c r="A10" s="8" t="s">
        <v>20</v>
      </c>
      <c r="B10" s="15" t="s">
        <v>21</v>
      </c>
      <c r="C10" s="2">
        <v>600000</v>
      </c>
      <c r="D10" s="2">
        <v>956518.37</v>
      </c>
      <c r="E10" s="2">
        <v>0</v>
      </c>
      <c r="F10" s="17">
        <v>52745</v>
      </c>
      <c r="G10" s="2">
        <f t="shared" si="0"/>
        <v>-52745</v>
      </c>
      <c r="H10" s="112">
        <v>100000</v>
      </c>
      <c r="I10" s="7" t="s">
        <v>529</v>
      </c>
    </row>
    <row r="11" spans="1:9" ht="14.65" customHeight="1" x14ac:dyDescent="0.25">
      <c r="A11" s="8" t="s">
        <v>22</v>
      </c>
      <c r="B11" s="15" t="s">
        <v>23</v>
      </c>
      <c r="C11" s="2">
        <v>229576</v>
      </c>
      <c r="D11" s="2">
        <v>362218.45</v>
      </c>
      <c r="E11" s="2">
        <v>0</v>
      </c>
      <c r="F11" s="17">
        <v>132642.45000000001</v>
      </c>
      <c r="G11" s="2">
        <f t="shared" si="0"/>
        <v>-132642.45000000001</v>
      </c>
      <c r="H11" s="20"/>
      <c r="I11" s="7" t="s">
        <v>551</v>
      </c>
    </row>
    <row r="12" spans="1:9" ht="14.65" customHeight="1" x14ac:dyDescent="0.35">
      <c r="A12" s="8" t="s">
        <v>24</v>
      </c>
      <c r="B12" s="15" t="s">
        <v>25</v>
      </c>
      <c r="C12" s="2">
        <v>191554</v>
      </c>
      <c r="D12" s="2">
        <v>-397</v>
      </c>
      <c r="E12" s="2">
        <v>191554</v>
      </c>
      <c r="F12" s="17">
        <v>-397</v>
      </c>
      <c r="G12" s="2">
        <f t="shared" si="0"/>
        <v>191951</v>
      </c>
      <c r="H12" s="112">
        <f>E12</f>
        <v>191554</v>
      </c>
      <c r="I12" s="7" t="s">
        <v>553</v>
      </c>
    </row>
    <row r="13" spans="1:9" ht="14.65" customHeight="1" x14ac:dyDescent="0.35">
      <c r="A13" s="8" t="s">
        <v>26</v>
      </c>
      <c r="B13" s="15" t="s">
        <v>27</v>
      </c>
      <c r="C13" s="2">
        <v>-117000</v>
      </c>
      <c r="D13" s="2">
        <v>-120108.74</v>
      </c>
      <c r="E13" s="2">
        <v>-117000</v>
      </c>
      <c r="F13" s="17">
        <v>-120108.74</v>
      </c>
      <c r="G13" s="2">
        <f t="shared" si="0"/>
        <v>3108.7400000000052</v>
      </c>
      <c r="H13" s="112">
        <f t="shared" ref="H13:H15" si="1">E13</f>
        <v>-117000</v>
      </c>
      <c r="I13" s="92" t="s">
        <v>560</v>
      </c>
    </row>
    <row r="14" spans="1:9" ht="14.65" customHeight="1" x14ac:dyDescent="0.25">
      <c r="A14" s="6" t="s">
        <v>28</v>
      </c>
      <c r="B14" s="15" t="s">
        <v>29</v>
      </c>
      <c r="C14" s="2">
        <v>6276320</v>
      </c>
      <c r="D14" s="2">
        <v>6042604.3600000003</v>
      </c>
      <c r="E14" s="2">
        <v>240511</v>
      </c>
      <c r="F14" s="17">
        <v>6793.43</v>
      </c>
      <c r="G14" s="2">
        <f t="shared" si="0"/>
        <v>233717.57</v>
      </c>
      <c r="H14" s="112">
        <f t="shared" si="1"/>
        <v>240511</v>
      </c>
      <c r="I14" s="7" t="s">
        <v>552</v>
      </c>
    </row>
    <row r="15" spans="1:9" ht="14.65" customHeight="1" x14ac:dyDescent="0.25">
      <c r="A15" s="8" t="s">
        <v>30</v>
      </c>
      <c r="B15" s="15" t="s">
        <v>31</v>
      </c>
      <c r="C15" s="2">
        <v>2452600</v>
      </c>
      <c r="D15" s="2">
        <v>2199281.9300000002</v>
      </c>
      <c r="E15" s="2">
        <v>523264</v>
      </c>
      <c r="F15" s="17">
        <v>269946</v>
      </c>
      <c r="G15" s="2">
        <f t="shared" si="0"/>
        <v>253318</v>
      </c>
      <c r="H15" s="112">
        <f t="shared" si="1"/>
        <v>523264</v>
      </c>
      <c r="I15" s="7" t="s">
        <v>529</v>
      </c>
    </row>
    <row r="16" spans="1:9" ht="14.65" customHeight="1" x14ac:dyDescent="0.25">
      <c r="A16" s="8" t="s">
        <v>32</v>
      </c>
      <c r="B16" s="15" t="s">
        <v>33</v>
      </c>
      <c r="C16" s="2">
        <v>18300</v>
      </c>
      <c r="D16" s="2">
        <v>1681811.37</v>
      </c>
      <c r="E16" s="2">
        <v>0</v>
      </c>
      <c r="F16" s="17">
        <v>289522.2</v>
      </c>
      <c r="G16" s="2">
        <f t="shared" si="0"/>
        <v>-289522.2</v>
      </c>
      <c r="H16" s="20"/>
      <c r="I16" s="92" t="s">
        <v>551</v>
      </c>
    </row>
    <row r="17" spans="1:9" ht="27.6" customHeight="1" x14ac:dyDescent="0.25">
      <c r="A17" s="8" t="s">
        <v>34</v>
      </c>
      <c r="B17" s="15" t="s">
        <v>35</v>
      </c>
      <c r="C17" s="2">
        <v>0</v>
      </c>
      <c r="D17" s="2">
        <v>133400</v>
      </c>
      <c r="E17" s="2">
        <v>3527700</v>
      </c>
      <c r="F17" s="17">
        <v>133400</v>
      </c>
      <c r="G17" s="2">
        <f t="shared" si="0"/>
        <v>3394300</v>
      </c>
      <c r="H17" s="112">
        <f>E17</f>
        <v>3527700</v>
      </c>
      <c r="I17" s="93" t="s">
        <v>554</v>
      </c>
    </row>
    <row r="18" spans="1:9" ht="14.65" customHeight="1" x14ac:dyDescent="0.35">
      <c r="A18" s="8" t="s">
        <v>36</v>
      </c>
      <c r="B18" s="15" t="s">
        <v>37</v>
      </c>
      <c r="C18" s="2">
        <v>-1393500</v>
      </c>
      <c r="D18" s="2">
        <v>-1388918.47</v>
      </c>
      <c r="E18" s="2">
        <v>-1352</v>
      </c>
      <c r="F18" s="17">
        <v>3229.63</v>
      </c>
      <c r="G18" s="2">
        <f t="shared" si="0"/>
        <v>-4581.63</v>
      </c>
      <c r="H18" s="112">
        <f>F18</f>
        <v>3229.63</v>
      </c>
      <c r="I18" s="7" t="s">
        <v>530</v>
      </c>
    </row>
    <row r="19" spans="1:9" ht="14.65" customHeight="1" x14ac:dyDescent="0.35">
      <c r="A19" s="8" t="s">
        <v>38</v>
      </c>
      <c r="B19" s="15" t="s">
        <v>39</v>
      </c>
      <c r="C19" s="2">
        <v>111800</v>
      </c>
      <c r="D19" s="2">
        <v>-473100</v>
      </c>
      <c r="E19" s="2">
        <v>-415100</v>
      </c>
      <c r="F19" s="17">
        <v>-500000</v>
      </c>
      <c r="G19" s="2">
        <f t="shared" si="0"/>
        <v>84900</v>
      </c>
      <c r="H19" s="112">
        <f>F19</f>
        <v>-500000</v>
      </c>
      <c r="I19" s="92" t="s">
        <v>530</v>
      </c>
    </row>
    <row r="20" spans="1:9" ht="14.65" customHeight="1" x14ac:dyDescent="0.35">
      <c r="A20" s="8" t="s">
        <v>40</v>
      </c>
      <c r="B20" s="15" t="s">
        <v>41</v>
      </c>
      <c r="C20" s="2">
        <v>38400</v>
      </c>
      <c r="D20" s="2">
        <v>-463077</v>
      </c>
      <c r="E20" s="2">
        <v>-498523</v>
      </c>
      <c r="F20" s="17">
        <v>-500000</v>
      </c>
      <c r="G20" s="2">
        <f t="shared" si="0"/>
        <v>1477</v>
      </c>
      <c r="H20" s="112">
        <f>F20</f>
        <v>-500000</v>
      </c>
      <c r="I20" s="92" t="s">
        <v>530</v>
      </c>
    </row>
    <row r="21" spans="1:9" ht="14.65" customHeight="1" x14ac:dyDescent="0.25">
      <c r="A21" s="8" t="s">
        <v>42</v>
      </c>
      <c r="B21" s="15" t="s">
        <v>43</v>
      </c>
      <c r="C21" s="2">
        <v>-2200000</v>
      </c>
      <c r="D21" s="2">
        <v>-503883</v>
      </c>
      <c r="E21" s="2">
        <v>-1696117</v>
      </c>
      <c r="F21" s="17">
        <v>0</v>
      </c>
      <c r="G21" s="2">
        <f t="shared" si="0"/>
        <v>-1696117</v>
      </c>
      <c r="H21" s="20">
        <v>0</v>
      </c>
      <c r="I21" s="7" t="s">
        <v>555</v>
      </c>
    </row>
    <row r="22" spans="1:9" ht="14.65" customHeight="1" x14ac:dyDescent="0.25">
      <c r="A22" s="8" t="s">
        <v>44</v>
      </c>
      <c r="B22" s="15" t="s">
        <v>45</v>
      </c>
      <c r="C22" s="2">
        <v>979189</v>
      </c>
      <c r="D22" s="2">
        <v>1703644.46</v>
      </c>
      <c r="E22" s="2">
        <v>976780</v>
      </c>
      <c r="F22" s="17">
        <v>1701235.46</v>
      </c>
      <c r="G22" s="2">
        <f t="shared" si="0"/>
        <v>-724455.46</v>
      </c>
      <c r="H22" s="112">
        <f>F22</f>
        <v>1701235.46</v>
      </c>
      <c r="I22" s="7" t="s">
        <v>556</v>
      </c>
    </row>
    <row r="23" spans="1:9" ht="14.65" customHeight="1" x14ac:dyDescent="0.35">
      <c r="A23" s="8" t="s">
        <v>46</v>
      </c>
      <c r="B23" s="15" t="s">
        <v>47</v>
      </c>
      <c r="C23" s="2">
        <v>-356800</v>
      </c>
      <c r="D23" s="2">
        <v>0</v>
      </c>
      <c r="E23" s="2">
        <v>-356800</v>
      </c>
      <c r="F23" s="17">
        <v>0</v>
      </c>
      <c r="G23" s="2">
        <f t="shared" si="0"/>
        <v>-356800</v>
      </c>
      <c r="H23" s="112">
        <f>E23</f>
        <v>-356800</v>
      </c>
      <c r="I23" s="7" t="s">
        <v>557</v>
      </c>
    </row>
    <row r="24" spans="1:9" ht="14.65" customHeight="1" x14ac:dyDescent="0.25">
      <c r="A24" s="8" t="s">
        <v>48</v>
      </c>
      <c r="B24" s="15" t="s">
        <v>49</v>
      </c>
      <c r="C24" s="2">
        <v>260000</v>
      </c>
      <c r="D24" s="2">
        <v>322853.2</v>
      </c>
      <c r="E24" s="2">
        <v>260000</v>
      </c>
      <c r="F24" s="17">
        <v>322853.2</v>
      </c>
      <c r="G24" s="2">
        <f t="shared" si="0"/>
        <v>-62853.200000000012</v>
      </c>
      <c r="H24" s="112">
        <f>F24</f>
        <v>322853.2</v>
      </c>
      <c r="I24" s="7" t="s">
        <v>530</v>
      </c>
    </row>
    <row r="25" spans="1:9" ht="14.65" customHeight="1" x14ac:dyDescent="0.25">
      <c r="A25" s="8" t="s">
        <v>50</v>
      </c>
      <c r="B25" s="15" t="s">
        <v>51</v>
      </c>
      <c r="C25" s="2">
        <v>60000</v>
      </c>
      <c r="D25" s="2">
        <v>56962.5</v>
      </c>
      <c r="E25" s="2">
        <v>60000</v>
      </c>
      <c r="F25" s="17">
        <v>56962.5</v>
      </c>
      <c r="G25" s="2">
        <f t="shared" si="0"/>
        <v>3037.5</v>
      </c>
      <c r="H25" s="112">
        <f>E25</f>
        <v>60000</v>
      </c>
      <c r="I25" s="7" t="s">
        <v>529</v>
      </c>
    </row>
    <row r="26" spans="1:9" ht="14.65" customHeight="1" x14ac:dyDescent="0.25">
      <c r="A26" s="8" t="s">
        <v>52</v>
      </c>
      <c r="B26" s="15" t="s">
        <v>53</v>
      </c>
      <c r="C26" s="2">
        <v>-62000</v>
      </c>
      <c r="D26" s="2">
        <v>-62000</v>
      </c>
      <c r="E26" s="2">
        <v>-62000</v>
      </c>
      <c r="F26" s="17">
        <v>-62000</v>
      </c>
      <c r="G26" s="2">
        <f t="shared" si="0"/>
        <v>0</v>
      </c>
      <c r="H26" s="112">
        <f>E26</f>
        <v>-62000</v>
      </c>
      <c r="I26" s="7" t="s">
        <v>558</v>
      </c>
    </row>
    <row r="27" spans="1:9" ht="14.65" customHeight="1" x14ac:dyDescent="0.25">
      <c r="A27" s="8" t="s">
        <v>54</v>
      </c>
      <c r="B27" s="15" t="s">
        <v>55</v>
      </c>
      <c r="C27" s="2">
        <v>0</v>
      </c>
      <c r="D27" s="2">
        <v>512688.07</v>
      </c>
      <c r="E27" s="2">
        <v>0</v>
      </c>
      <c r="F27" s="17">
        <v>15474.82</v>
      </c>
      <c r="G27" s="2">
        <f t="shared" si="0"/>
        <v>-15474.82</v>
      </c>
      <c r="H27" s="20"/>
      <c r="I27" s="92" t="s">
        <v>551</v>
      </c>
    </row>
    <row r="28" spans="1:9" ht="14.65" customHeight="1" x14ac:dyDescent="0.25">
      <c r="A28" s="6" t="s">
        <v>56</v>
      </c>
      <c r="B28" s="15" t="s">
        <v>57</v>
      </c>
      <c r="C28" s="2">
        <v>471260</v>
      </c>
      <c r="D28" s="2">
        <v>13337597</v>
      </c>
      <c r="E28" s="2">
        <v>0</v>
      </c>
      <c r="F28" s="17">
        <v>2592749.25</v>
      </c>
      <c r="G28" s="2">
        <f t="shared" si="0"/>
        <v>-2592749.25</v>
      </c>
      <c r="H28" s="20"/>
      <c r="I28" s="92" t="s">
        <v>551</v>
      </c>
    </row>
    <row r="29" spans="1:9" ht="14.65" customHeight="1" x14ac:dyDescent="0.25">
      <c r="A29" s="6" t="s">
        <v>58</v>
      </c>
      <c r="B29" s="15" t="s">
        <v>59</v>
      </c>
      <c r="C29" s="2">
        <v>5220000</v>
      </c>
      <c r="D29" s="2">
        <v>4362796.6100000003</v>
      </c>
      <c r="E29" s="2">
        <v>877204</v>
      </c>
      <c r="F29" s="17">
        <v>20000</v>
      </c>
      <c r="G29" s="2">
        <f t="shared" si="0"/>
        <v>857204</v>
      </c>
      <c r="H29" s="112">
        <f>F29</f>
        <v>20000</v>
      </c>
      <c r="I29" s="7" t="s">
        <v>559</v>
      </c>
    </row>
    <row r="30" spans="1:9" ht="14.65" customHeight="1" x14ac:dyDescent="0.25">
      <c r="A30" s="8" t="s">
        <v>60</v>
      </c>
      <c r="B30" s="15" t="s">
        <v>61</v>
      </c>
      <c r="C30" s="2">
        <v>0</v>
      </c>
      <c r="D30" s="2">
        <v>14443.5</v>
      </c>
      <c r="E30" s="2">
        <v>0</v>
      </c>
      <c r="F30" s="17">
        <v>14443.5</v>
      </c>
      <c r="G30" s="2">
        <f t="shared" si="0"/>
        <v>-14443.5</v>
      </c>
      <c r="H30" s="20"/>
      <c r="I30" s="92" t="s">
        <v>551</v>
      </c>
    </row>
    <row r="31" spans="1:9" ht="14.65" customHeight="1" x14ac:dyDescent="0.25">
      <c r="A31" s="8" t="s">
        <v>62</v>
      </c>
      <c r="B31" s="15" t="s">
        <v>63</v>
      </c>
      <c r="C31" s="2">
        <v>0</v>
      </c>
      <c r="D31" s="2">
        <v>21952.68</v>
      </c>
      <c r="E31" s="2">
        <v>0</v>
      </c>
      <c r="F31" s="17">
        <v>21952.68</v>
      </c>
      <c r="G31" s="2">
        <f t="shared" si="0"/>
        <v>-21952.68</v>
      </c>
      <c r="H31" s="20"/>
      <c r="I31" s="92" t="s">
        <v>551</v>
      </c>
    </row>
    <row r="32" spans="1:9" ht="14.65" customHeight="1" x14ac:dyDescent="0.25">
      <c r="A32" s="8" t="s">
        <v>64</v>
      </c>
      <c r="B32" s="15" t="s">
        <v>65</v>
      </c>
      <c r="C32" s="2">
        <v>15500</v>
      </c>
      <c r="D32" s="2">
        <v>841067.94</v>
      </c>
      <c r="E32" s="2">
        <v>0</v>
      </c>
      <c r="F32" s="17">
        <v>112681.25</v>
      </c>
      <c r="G32" s="2">
        <f t="shared" si="0"/>
        <v>-112681.25</v>
      </c>
      <c r="H32" s="20"/>
      <c r="I32" s="92" t="s">
        <v>551</v>
      </c>
    </row>
    <row r="33" spans="1:9" ht="14.65" customHeight="1" x14ac:dyDescent="0.25">
      <c r="A33" s="6" t="s">
        <v>66</v>
      </c>
      <c r="B33" s="15" t="s">
        <v>67</v>
      </c>
      <c r="C33" s="2">
        <v>1000000</v>
      </c>
      <c r="D33" s="2">
        <v>701412</v>
      </c>
      <c r="E33" s="2">
        <v>298588</v>
      </c>
      <c r="F33" s="17">
        <v>0</v>
      </c>
      <c r="G33" s="2">
        <f t="shared" ref="G33:G48" si="2">SUM(E33-F33)</f>
        <v>298588</v>
      </c>
      <c r="H33" s="20">
        <v>0</v>
      </c>
      <c r="I33" s="7" t="s">
        <v>530</v>
      </c>
    </row>
    <row r="34" spans="1:9" ht="14.65" customHeight="1" x14ac:dyDescent="0.25">
      <c r="A34" s="6" t="s">
        <v>68</v>
      </c>
      <c r="B34" s="15" t="s">
        <v>69</v>
      </c>
      <c r="C34" s="2">
        <v>0</v>
      </c>
      <c r="D34" s="2">
        <v>4833.41</v>
      </c>
      <c r="E34" s="2">
        <v>0</v>
      </c>
      <c r="F34" s="17">
        <v>-5166.59</v>
      </c>
      <c r="G34" s="2">
        <f t="shared" si="2"/>
        <v>5166.59</v>
      </c>
      <c r="H34" s="20"/>
      <c r="I34" s="92" t="s">
        <v>551</v>
      </c>
    </row>
    <row r="35" spans="1:9" ht="14.65" customHeight="1" x14ac:dyDescent="0.25">
      <c r="A35" s="6" t="s">
        <v>70</v>
      </c>
      <c r="B35" s="15" t="s">
        <v>71</v>
      </c>
      <c r="C35" s="2">
        <v>100000</v>
      </c>
      <c r="D35" s="2">
        <v>0</v>
      </c>
      <c r="E35" s="2">
        <v>100000</v>
      </c>
      <c r="F35" s="17">
        <v>0</v>
      </c>
      <c r="G35" s="2">
        <f t="shared" si="2"/>
        <v>100000</v>
      </c>
      <c r="H35" s="20"/>
      <c r="I35" s="7"/>
    </row>
    <row r="36" spans="1:9" ht="14.65" customHeight="1" x14ac:dyDescent="0.25">
      <c r="A36" s="6" t="s">
        <v>72</v>
      </c>
      <c r="B36" s="15" t="s">
        <v>73</v>
      </c>
      <c r="C36" s="2">
        <v>3498849</v>
      </c>
      <c r="D36" s="2">
        <v>416398.28</v>
      </c>
      <c r="E36" s="2">
        <v>3046391</v>
      </c>
      <c r="F36" s="17">
        <v>1460</v>
      </c>
      <c r="G36" s="2">
        <f t="shared" si="2"/>
        <v>3044931</v>
      </c>
      <c r="H36" s="20"/>
      <c r="I36" s="7"/>
    </row>
    <row r="37" spans="1:9" ht="14.65" customHeight="1" x14ac:dyDescent="0.25">
      <c r="A37" s="8" t="s">
        <v>74</v>
      </c>
      <c r="B37" s="15" t="s">
        <v>75</v>
      </c>
      <c r="C37" s="2">
        <v>42801151</v>
      </c>
      <c r="D37" s="2">
        <v>41740485.759999998</v>
      </c>
      <c r="E37" s="2">
        <v>1126485</v>
      </c>
      <c r="F37" s="17">
        <v>28300</v>
      </c>
      <c r="G37" s="2">
        <f t="shared" si="2"/>
        <v>1098185</v>
      </c>
      <c r="H37" s="20"/>
      <c r="I37" s="7"/>
    </row>
    <row r="38" spans="1:9" ht="14.65" customHeight="1" x14ac:dyDescent="0.25">
      <c r="A38" s="6" t="s">
        <v>76</v>
      </c>
      <c r="B38" s="15" t="s">
        <v>77</v>
      </c>
      <c r="C38" s="2">
        <v>16000000</v>
      </c>
      <c r="D38" s="2">
        <v>1829271.49</v>
      </c>
      <c r="E38" s="2">
        <v>14686621</v>
      </c>
      <c r="F38" s="17">
        <v>515892.3</v>
      </c>
      <c r="G38" s="2">
        <f t="shared" si="2"/>
        <v>14170728.699999999</v>
      </c>
      <c r="H38" s="20"/>
      <c r="I38" s="7"/>
    </row>
    <row r="39" spans="1:9" ht="14.65" customHeight="1" x14ac:dyDescent="0.25">
      <c r="A39" s="8" t="s">
        <v>78</v>
      </c>
      <c r="B39" s="15" t="s">
        <v>79</v>
      </c>
      <c r="C39" s="2">
        <v>-3075000</v>
      </c>
      <c r="D39" s="2">
        <v>0</v>
      </c>
      <c r="E39" s="2">
        <v>1890000</v>
      </c>
      <c r="F39" s="17">
        <v>0</v>
      </c>
      <c r="G39" s="2">
        <f t="shared" si="2"/>
        <v>1890000</v>
      </c>
      <c r="H39" s="20"/>
      <c r="I39" s="7"/>
    </row>
    <row r="40" spans="1:9" ht="14.65" customHeight="1" x14ac:dyDescent="0.25">
      <c r="A40" s="8" t="s">
        <v>80</v>
      </c>
      <c r="B40" s="15" t="s">
        <v>81</v>
      </c>
      <c r="C40" s="2">
        <v>3000000</v>
      </c>
      <c r="D40" s="2">
        <v>1819004</v>
      </c>
      <c r="E40" s="2">
        <v>3000000</v>
      </c>
      <c r="F40" s="17">
        <v>1819004</v>
      </c>
      <c r="G40" s="2">
        <f t="shared" si="2"/>
        <v>1180996</v>
      </c>
      <c r="H40" s="112">
        <f>E40</f>
        <v>3000000</v>
      </c>
      <c r="I40" s="7"/>
    </row>
    <row r="41" spans="1:9" ht="14.65" customHeight="1" x14ac:dyDescent="0.25">
      <c r="A41" s="8" t="s">
        <v>82</v>
      </c>
      <c r="B41" s="15" t="s">
        <v>83</v>
      </c>
      <c r="C41" s="2">
        <v>-1890000</v>
      </c>
      <c r="D41" s="2">
        <v>-864396.21</v>
      </c>
      <c r="E41" s="2">
        <v>-1928850</v>
      </c>
      <c r="F41" s="17">
        <v>-903246.21</v>
      </c>
      <c r="G41" s="2">
        <f t="shared" si="2"/>
        <v>-1025603.79</v>
      </c>
      <c r="H41" s="20"/>
      <c r="I41" s="7"/>
    </row>
    <row r="42" spans="1:9" ht="14.65" customHeight="1" x14ac:dyDescent="0.25">
      <c r="A42" s="6" t="s">
        <v>84</v>
      </c>
      <c r="B42" s="15" t="s">
        <v>85</v>
      </c>
      <c r="C42" s="2">
        <v>0</v>
      </c>
      <c r="D42" s="2">
        <v>1636182</v>
      </c>
      <c r="E42" s="2">
        <v>0</v>
      </c>
      <c r="F42" s="17">
        <v>0</v>
      </c>
      <c r="G42" s="2">
        <f t="shared" si="2"/>
        <v>0</v>
      </c>
      <c r="H42" s="20"/>
      <c r="I42" s="92" t="s">
        <v>551</v>
      </c>
    </row>
    <row r="43" spans="1:9" ht="14.65" customHeight="1" x14ac:dyDescent="0.25">
      <c r="A43" s="6" t="s">
        <v>86</v>
      </c>
      <c r="B43" s="15" t="s">
        <v>87</v>
      </c>
      <c r="C43" s="2">
        <v>2200000</v>
      </c>
      <c r="D43" s="2">
        <v>1489793.23</v>
      </c>
      <c r="E43" s="2">
        <v>781260</v>
      </c>
      <c r="F43" s="17">
        <v>61646.28</v>
      </c>
      <c r="G43" s="2">
        <f t="shared" si="2"/>
        <v>719613.72</v>
      </c>
      <c r="H43" s="20"/>
      <c r="I43" s="7"/>
    </row>
    <row r="44" spans="1:9" ht="30.95" customHeight="1" x14ac:dyDescent="0.25">
      <c r="A44" s="8" t="s">
        <v>88</v>
      </c>
      <c r="B44" s="14" t="s">
        <v>521</v>
      </c>
      <c r="C44" s="2">
        <v>0</v>
      </c>
      <c r="D44" s="2">
        <v>65000</v>
      </c>
      <c r="E44" s="2">
        <v>0</v>
      </c>
      <c r="F44" s="17">
        <v>65000</v>
      </c>
      <c r="G44" s="2">
        <f t="shared" si="2"/>
        <v>-65000</v>
      </c>
      <c r="H44" s="20"/>
      <c r="I44" s="7"/>
    </row>
    <row r="45" spans="1:9" ht="25.15" customHeight="1" x14ac:dyDescent="0.25">
      <c r="A45" s="8" t="s">
        <v>89</v>
      </c>
      <c r="B45" s="14" t="s">
        <v>522</v>
      </c>
      <c r="C45" s="2">
        <v>0</v>
      </c>
      <c r="D45" s="2">
        <v>298514</v>
      </c>
      <c r="E45" s="2">
        <v>0</v>
      </c>
      <c r="F45" s="17">
        <v>298514</v>
      </c>
      <c r="G45" s="2">
        <f t="shared" si="2"/>
        <v>-298514</v>
      </c>
      <c r="H45" s="20"/>
      <c r="I45" s="7"/>
    </row>
    <row r="46" spans="1:9" ht="14.65" customHeight="1" x14ac:dyDescent="0.25">
      <c r="A46" s="6" t="s">
        <v>90</v>
      </c>
      <c r="B46" s="15" t="s">
        <v>91</v>
      </c>
      <c r="C46" s="2">
        <v>0</v>
      </c>
      <c r="D46" s="2">
        <v>-243766.12</v>
      </c>
      <c r="E46" s="2">
        <v>0</v>
      </c>
      <c r="F46" s="17">
        <v>-243766.12</v>
      </c>
      <c r="G46" s="2">
        <f t="shared" si="2"/>
        <v>243766.12</v>
      </c>
      <c r="H46" s="20">
        <v>0</v>
      </c>
      <c r="I46" s="7" t="s">
        <v>547</v>
      </c>
    </row>
    <row r="47" spans="1:9" ht="14.65" customHeight="1" x14ac:dyDescent="0.25">
      <c r="A47" s="6" t="s">
        <v>92</v>
      </c>
      <c r="B47" s="15" t="s">
        <v>93</v>
      </c>
      <c r="C47" s="2">
        <v>0</v>
      </c>
      <c r="D47" s="2">
        <v>0</v>
      </c>
      <c r="E47" s="2">
        <v>0</v>
      </c>
      <c r="F47" s="17">
        <v>0</v>
      </c>
      <c r="G47" s="2">
        <f t="shared" si="2"/>
        <v>0</v>
      </c>
      <c r="H47" s="20">
        <v>0</v>
      </c>
      <c r="I47" s="7" t="s">
        <v>548</v>
      </c>
    </row>
    <row r="48" spans="1:9" ht="14.65" customHeight="1" x14ac:dyDescent="0.25">
      <c r="A48" s="8" t="s">
        <v>94</v>
      </c>
      <c r="B48" s="15" t="s">
        <v>95</v>
      </c>
      <c r="C48" s="2">
        <v>13279940</v>
      </c>
      <c r="D48" s="2">
        <v>0</v>
      </c>
      <c r="E48" s="2">
        <v>31174698</v>
      </c>
      <c r="F48" s="17">
        <v>0</v>
      </c>
      <c r="G48" s="2">
        <f t="shared" si="2"/>
        <v>31174698</v>
      </c>
      <c r="H48" s="112">
        <f>E48</f>
        <v>31174698</v>
      </c>
      <c r="I48" s="7"/>
    </row>
    <row r="49" spans="1:9" ht="14.65" customHeight="1" x14ac:dyDescent="0.25">
      <c r="A49" s="9"/>
      <c r="B49" s="15"/>
      <c r="C49" s="1"/>
      <c r="D49" s="1"/>
      <c r="E49" s="1"/>
      <c r="F49" s="15"/>
      <c r="G49" s="1"/>
      <c r="H49" s="20"/>
      <c r="I49" s="7"/>
    </row>
    <row r="50" spans="1:9" ht="14.65" customHeight="1" x14ac:dyDescent="0.25">
      <c r="A50" s="3"/>
      <c r="B50" s="13"/>
      <c r="C50" s="4"/>
      <c r="D50" s="4"/>
      <c r="E50" s="4"/>
      <c r="F50" s="13"/>
      <c r="G50" s="3"/>
      <c r="H50" s="19"/>
      <c r="I50" s="5"/>
    </row>
    <row r="51" spans="1:9" ht="14.65" customHeight="1" x14ac:dyDescent="0.25">
      <c r="A51" s="10"/>
      <c r="B51" s="16"/>
      <c r="C51" s="11">
        <f t="shared" ref="C51:H51" si="3">SUM(C5:C50)</f>
        <v>88700139</v>
      </c>
      <c r="D51" s="11">
        <f t="shared" si="3"/>
        <v>77863097.670000002</v>
      </c>
      <c r="E51" s="11">
        <f t="shared" si="3"/>
        <v>56669526</v>
      </c>
      <c r="F51" s="18">
        <f t="shared" si="3"/>
        <v>5627984.4900000002</v>
      </c>
      <c r="G51" s="113">
        <f t="shared" si="3"/>
        <v>51041541.510000005</v>
      </c>
      <c r="H51" s="18">
        <f t="shared" si="3"/>
        <v>38319457.289999999</v>
      </c>
      <c r="I51" s="12"/>
    </row>
    <row r="52" spans="1:9" ht="14.65" customHeight="1" x14ac:dyDescent="0.25"/>
    <row r="53" spans="1:9" ht="14.65" customHeight="1" x14ac:dyDescent="0.25"/>
    <row r="54" spans="1:9" ht="14.65" customHeight="1" x14ac:dyDescent="0.25"/>
    <row r="55" spans="1:9" ht="14.65" customHeight="1" x14ac:dyDescent="0.25"/>
    <row r="56" spans="1:9" ht="14.65" customHeight="1" x14ac:dyDescent="0.25"/>
    <row r="57" spans="1:9" ht="14.65" customHeight="1" x14ac:dyDescent="0.25"/>
    <row r="58" spans="1:9" ht="14.65" customHeight="1" x14ac:dyDescent="0.25"/>
    <row r="59" spans="1:9" ht="14.65" customHeight="1" x14ac:dyDescent="0.25"/>
    <row r="60" spans="1:9" ht="14.65" customHeight="1" x14ac:dyDescent="0.25"/>
    <row r="61" spans="1:9" ht="14.65" customHeight="1" x14ac:dyDescent="0.25"/>
    <row r="62" spans="1:9" ht="14.65" customHeight="1" x14ac:dyDescent="0.25"/>
    <row r="63" spans="1:9" ht="14.65" customHeight="1" x14ac:dyDescent="0.25"/>
    <row r="64" spans="1:9" ht="14.65" customHeight="1" x14ac:dyDescent="0.25"/>
    <row r="65" ht="14.65" customHeight="1" x14ac:dyDescent="0.25"/>
    <row r="66" ht="14.65" customHeight="1" x14ac:dyDescent="0.25"/>
    <row r="67" ht="14.65" customHeight="1" x14ac:dyDescent="0.25"/>
    <row r="68" ht="14.65" customHeight="1" x14ac:dyDescent="0.25"/>
    <row r="69" ht="14.65" customHeight="1" x14ac:dyDescent="0.25"/>
    <row r="70" ht="14.65" customHeight="1" x14ac:dyDescent="0.25"/>
    <row r="71" ht="14.65" customHeight="1" x14ac:dyDescent="0.25"/>
    <row r="72" ht="14.65" customHeight="1" x14ac:dyDescent="0.25"/>
    <row r="73" ht="14.65" customHeight="1" x14ac:dyDescent="0.25"/>
    <row r="74" ht="14.65" customHeight="1" x14ac:dyDescent="0.25"/>
    <row r="75" ht="14.65" customHeight="1" x14ac:dyDescent="0.25"/>
    <row r="76" ht="14.65" customHeight="1" x14ac:dyDescent="0.25"/>
    <row r="77" ht="14.65" customHeight="1" x14ac:dyDescent="0.25"/>
    <row r="78" ht="14.65" customHeight="1" x14ac:dyDescent="0.25"/>
    <row r="79" ht="14.65" customHeight="1" x14ac:dyDescent="0.25"/>
    <row r="80" ht="14.65" customHeight="1" x14ac:dyDescent="0.25"/>
    <row r="81" ht="14.65" customHeight="1" x14ac:dyDescent="0.25"/>
    <row r="82" ht="14.65" customHeight="1" x14ac:dyDescent="0.25"/>
    <row r="83" ht="14.65" customHeight="1" x14ac:dyDescent="0.25"/>
    <row r="84" ht="14.65" customHeight="1" x14ac:dyDescent="0.25"/>
    <row r="85" ht="14.65" customHeight="1" x14ac:dyDescent="0.25"/>
    <row r="86" ht="14.65" customHeight="1" x14ac:dyDescent="0.25"/>
    <row r="87" ht="14.65" customHeight="1" x14ac:dyDescent="0.25"/>
    <row r="88" ht="14.65" customHeight="1" x14ac:dyDescent="0.25"/>
    <row r="89" ht="14.65" customHeight="1" x14ac:dyDescent="0.25"/>
    <row r="90" ht="14.65" customHeight="1" x14ac:dyDescent="0.25"/>
    <row r="91" ht="14.65" customHeight="1" x14ac:dyDescent="0.25"/>
    <row r="92" ht="14.65" customHeight="1" x14ac:dyDescent="0.25"/>
    <row r="93" ht="14.65" customHeight="1" x14ac:dyDescent="0.25"/>
    <row r="94" ht="14.65" customHeight="1" x14ac:dyDescent="0.25"/>
    <row r="95" ht="14.65" customHeight="1" x14ac:dyDescent="0.25"/>
    <row r="96" ht="14.65" customHeight="1" x14ac:dyDescent="0.25"/>
    <row r="97" ht="14.65" customHeight="1" x14ac:dyDescent="0.25"/>
    <row r="98" ht="14.65" customHeight="1" x14ac:dyDescent="0.25"/>
    <row r="99" ht="14.65" customHeight="1" x14ac:dyDescent="0.25"/>
    <row r="100" ht="14.65" customHeight="1" x14ac:dyDescent="0.25"/>
    <row r="101" ht="14.65" customHeight="1" x14ac:dyDescent="0.25"/>
    <row r="102" ht="14.65" customHeight="1" x14ac:dyDescent="0.25"/>
    <row r="103" ht="14.65" customHeight="1" x14ac:dyDescent="0.25"/>
    <row r="104" ht="14.65" customHeight="1" x14ac:dyDescent="0.25"/>
    <row r="105" ht="14.65" customHeight="1" x14ac:dyDescent="0.25"/>
    <row r="106" ht="14.65" customHeight="1" x14ac:dyDescent="0.25"/>
    <row r="107" ht="14.65" customHeight="1" x14ac:dyDescent="0.25"/>
    <row r="108" ht="14.65" customHeight="1" x14ac:dyDescent="0.25"/>
    <row r="109" ht="14.65" customHeight="1" x14ac:dyDescent="0.25"/>
    <row r="110" ht="14.65" customHeight="1" x14ac:dyDescent="0.25"/>
    <row r="111" ht="14.65" customHeight="1" x14ac:dyDescent="0.25"/>
    <row r="112" ht="14.65" customHeight="1" x14ac:dyDescent="0.25"/>
    <row r="113" ht="14.65" customHeight="1" x14ac:dyDescent="0.25"/>
    <row r="114" ht="14.65" customHeight="1" x14ac:dyDescent="0.25"/>
    <row r="115" ht="14.65" customHeight="1" x14ac:dyDescent="0.25"/>
    <row r="116" ht="14.65" customHeight="1" x14ac:dyDescent="0.25"/>
    <row r="117" ht="14.65" customHeight="1" x14ac:dyDescent="0.25"/>
    <row r="118" ht="14.65" customHeight="1" x14ac:dyDescent="0.25"/>
    <row r="119" ht="14.65" customHeight="1" x14ac:dyDescent="0.25"/>
    <row r="120" ht="14.65" customHeight="1" x14ac:dyDescent="0.25"/>
    <row r="121" ht="14.65" customHeight="1" x14ac:dyDescent="0.25"/>
    <row r="122" ht="14.65" customHeight="1" x14ac:dyDescent="0.25"/>
    <row r="123" ht="14.65" customHeight="1" x14ac:dyDescent="0.25"/>
    <row r="124" ht="14.65" customHeight="1" x14ac:dyDescent="0.25"/>
    <row r="125" ht="14.65" customHeight="1" x14ac:dyDescent="0.25"/>
    <row r="126" ht="14.65" customHeight="1" x14ac:dyDescent="0.25"/>
    <row r="127" ht="14.65" customHeight="1" x14ac:dyDescent="0.25"/>
    <row r="128" ht="14.65" customHeight="1" x14ac:dyDescent="0.25"/>
    <row r="129" ht="14.65" customHeight="1" x14ac:dyDescent="0.25"/>
    <row r="130" ht="14.65" customHeight="1" x14ac:dyDescent="0.25"/>
    <row r="131" ht="14.65" customHeight="1" x14ac:dyDescent="0.25"/>
    <row r="132" ht="14.65" customHeight="1" x14ac:dyDescent="0.25"/>
    <row r="133" ht="14.65" customHeight="1" x14ac:dyDescent="0.25"/>
    <row r="134" ht="14.65" customHeight="1" x14ac:dyDescent="0.25"/>
    <row r="135" ht="14.65" customHeight="1" x14ac:dyDescent="0.25"/>
    <row r="136" ht="14.65" customHeight="1" x14ac:dyDescent="0.25"/>
    <row r="137" ht="14.65" customHeight="1" x14ac:dyDescent="0.25"/>
    <row r="138" ht="14.65" customHeight="1" x14ac:dyDescent="0.25"/>
    <row r="139" ht="14.65" customHeight="1" x14ac:dyDescent="0.25"/>
    <row r="140" ht="14.65" customHeight="1" x14ac:dyDescent="0.25"/>
    <row r="141" ht="14.65" customHeight="1" x14ac:dyDescent="0.25"/>
    <row r="142" ht="14.65" customHeight="1" x14ac:dyDescent="0.25"/>
    <row r="143" ht="14.65" customHeight="1" x14ac:dyDescent="0.25"/>
    <row r="144" ht="14.65" customHeight="1" x14ac:dyDescent="0.25"/>
    <row r="145" ht="14.65" customHeight="1" x14ac:dyDescent="0.25"/>
    <row r="146" ht="14.65" customHeight="1" x14ac:dyDescent="0.25"/>
    <row r="147" ht="14.65" customHeight="1" x14ac:dyDescent="0.25"/>
    <row r="148" ht="14.65" customHeight="1" x14ac:dyDescent="0.25"/>
    <row r="149" ht="14.65" customHeight="1" x14ac:dyDescent="0.25"/>
    <row r="150" ht="14.65" customHeight="1" x14ac:dyDescent="0.25"/>
    <row r="151" ht="14.65" customHeight="1" x14ac:dyDescent="0.25"/>
    <row r="152" ht="14.65" customHeight="1" x14ac:dyDescent="0.25"/>
    <row r="153" ht="14.65" customHeight="1" x14ac:dyDescent="0.25"/>
    <row r="154" ht="14.65" customHeight="1" x14ac:dyDescent="0.25"/>
    <row r="155" ht="14.65" customHeight="1" x14ac:dyDescent="0.25"/>
    <row r="156" ht="14.65" customHeight="1" x14ac:dyDescent="0.25"/>
    <row r="157" ht="14.65" customHeight="1" x14ac:dyDescent="0.25"/>
    <row r="158" ht="14.65" customHeight="1" x14ac:dyDescent="0.25"/>
    <row r="159" ht="14.65" customHeight="1" x14ac:dyDescent="0.25"/>
    <row r="160" ht="14.65" customHeight="1" x14ac:dyDescent="0.25"/>
    <row r="161" ht="14.65" customHeight="1" x14ac:dyDescent="0.25"/>
    <row r="162" ht="14.65" customHeight="1" x14ac:dyDescent="0.25"/>
    <row r="163" ht="14.65" customHeight="1" x14ac:dyDescent="0.25"/>
    <row r="164" ht="14.65" customHeight="1" x14ac:dyDescent="0.25"/>
    <row r="165" ht="14.65" customHeight="1" x14ac:dyDescent="0.25"/>
    <row r="166" ht="14.65" customHeight="1" x14ac:dyDescent="0.25"/>
    <row r="167" ht="14.65" customHeight="1" x14ac:dyDescent="0.25"/>
    <row r="168" ht="14.65" customHeight="1" x14ac:dyDescent="0.25"/>
    <row r="169" ht="14.65" customHeight="1" x14ac:dyDescent="0.25"/>
    <row r="170" ht="14.65" customHeight="1" x14ac:dyDescent="0.25"/>
    <row r="171" ht="14.65" customHeight="1" x14ac:dyDescent="0.25"/>
    <row r="172" ht="14.65" customHeight="1" x14ac:dyDescent="0.25"/>
    <row r="173" ht="14.65" customHeight="1" x14ac:dyDescent="0.25"/>
    <row r="174" ht="14.65" customHeight="1" x14ac:dyDescent="0.25"/>
    <row r="175" ht="14.65" customHeight="1" x14ac:dyDescent="0.25"/>
    <row r="176" ht="14.65" customHeight="1" x14ac:dyDescent="0.25"/>
    <row r="177" ht="14.65" customHeight="1" x14ac:dyDescent="0.25"/>
    <row r="178" ht="14.65" customHeight="1" x14ac:dyDescent="0.25"/>
    <row r="179" ht="14.65" customHeight="1" x14ac:dyDescent="0.25"/>
    <row r="180" ht="14.65" customHeight="1" x14ac:dyDescent="0.25"/>
    <row r="181" ht="14.65" customHeight="1" x14ac:dyDescent="0.25"/>
    <row r="182" ht="14.65" customHeight="1" x14ac:dyDescent="0.25"/>
    <row r="183" ht="14.65" customHeight="1" x14ac:dyDescent="0.25"/>
    <row r="184" ht="14.65" customHeight="1" x14ac:dyDescent="0.25"/>
    <row r="185" ht="14.65" customHeight="1" x14ac:dyDescent="0.25"/>
    <row r="186" ht="14.65" customHeight="1" x14ac:dyDescent="0.25"/>
    <row r="187" ht="14.65" customHeight="1" x14ac:dyDescent="0.25"/>
    <row r="188" ht="14.65" customHeight="1" x14ac:dyDescent="0.25"/>
    <row r="189" ht="14.65" customHeight="1" x14ac:dyDescent="0.25"/>
    <row r="190" ht="14.65" customHeight="1" x14ac:dyDescent="0.25"/>
    <row r="191" ht="14.65" customHeight="1" x14ac:dyDescent="0.25"/>
    <row r="192" ht="14.65" customHeight="1" x14ac:dyDescent="0.25"/>
    <row r="193" ht="14.65" customHeight="1" x14ac:dyDescent="0.25"/>
    <row r="194" ht="14.65" customHeight="1" x14ac:dyDescent="0.25"/>
    <row r="195" ht="14.65" customHeight="1" x14ac:dyDescent="0.25"/>
    <row r="196" ht="14.65" customHeight="1" x14ac:dyDescent="0.25"/>
    <row r="197" ht="14.65" customHeight="1" x14ac:dyDescent="0.25"/>
    <row r="198" ht="14.65" customHeight="1" x14ac:dyDescent="0.25"/>
    <row r="199" ht="14.65" customHeight="1" x14ac:dyDescent="0.25"/>
    <row r="200" ht="14.65" customHeight="1" x14ac:dyDescent="0.25"/>
    <row r="201" ht="14.65" customHeight="1" x14ac:dyDescent="0.25"/>
    <row r="202" ht="14.65" customHeight="1" x14ac:dyDescent="0.25"/>
    <row r="203" ht="14.65" customHeight="1" x14ac:dyDescent="0.25"/>
    <row r="204" ht="14.65" customHeight="1" x14ac:dyDescent="0.25"/>
    <row r="205" ht="14.65" customHeight="1" x14ac:dyDescent="0.25"/>
    <row r="206" ht="14.65" customHeight="1" x14ac:dyDescent="0.25"/>
    <row r="207" ht="14.65" customHeight="1" x14ac:dyDescent="0.25"/>
    <row r="208" ht="14.65" customHeight="1" x14ac:dyDescent="0.25"/>
    <row r="209" ht="14.65" customHeight="1" x14ac:dyDescent="0.25"/>
    <row r="210" ht="14.65" customHeight="1" x14ac:dyDescent="0.25"/>
    <row r="211" ht="14.65" customHeight="1" x14ac:dyDescent="0.25"/>
    <row r="212" ht="14.65" customHeight="1" x14ac:dyDescent="0.25"/>
    <row r="213" ht="14.65" customHeight="1" x14ac:dyDescent="0.25"/>
    <row r="214" ht="14.65" customHeight="1" x14ac:dyDescent="0.25"/>
    <row r="215" ht="14.65" customHeight="1" x14ac:dyDescent="0.25"/>
    <row r="216" ht="14.65" customHeight="1" x14ac:dyDescent="0.25"/>
    <row r="217" ht="14.65" customHeight="1" x14ac:dyDescent="0.25"/>
    <row r="218" ht="14.65" customHeight="1" x14ac:dyDescent="0.25"/>
    <row r="219" ht="14.65" customHeight="1" x14ac:dyDescent="0.25"/>
    <row r="220" ht="14.65" customHeight="1" x14ac:dyDescent="0.25"/>
    <row r="221" ht="14.65" customHeight="1" x14ac:dyDescent="0.25"/>
    <row r="222" ht="14.65" customHeight="1" x14ac:dyDescent="0.25"/>
    <row r="223" ht="14.65" customHeight="1" x14ac:dyDescent="0.25"/>
    <row r="224" ht="14.65" customHeight="1" x14ac:dyDescent="0.25"/>
    <row r="225" ht="14.65" customHeight="1" x14ac:dyDescent="0.25"/>
    <row r="226" ht="14.65" customHeight="1" x14ac:dyDescent="0.25"/>
    <row r="227" ht="14.65" customHeight="1" x14ac:dyDescent="0.25"/>
    <row r="228" ht="14.65" customHeight="1" x14ac:dyDescent="0.25"/>
    <row r="229" ht="14.65" customHeight="1" x14ac:dyDescent="0.25"/>
    <row r="230" ht="14.65" customHeight="1" x14ac:dyDescent="0.25"/>
    <row r="231" ht="14.65" customHeight="1" x14ac:dyDescent="0.25"/>
    <row r="232" ht="14.65" customHeight="1" x14ac:dyDescent="0.25"/>
    <row r="233" ht="14.65" customHeight="1" x14ac:dyDescent="0.25"/>
    <row r="234" ht="14.65" customHeight="1" x14ac:dyDescent="0.25"/>
    <row r="235" ht="14.65" customHeight="1" x14ac:dyDescent="0.25"/>
    <row r="236" ht="14.6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topLeftCell="A19" zoomScale="115" zoomScaleNormal="115" workbookViewId="0">
      <selection activeCell="B43" sqref="B43"/>
    </sheetView>
  </sheetViews>
  <sheetFormatPr defaultRowHeight="15" x14ac:dyDescent="0.25"/>
  <cols>
    <col min="1" max="1" width="8.28515625" customWidth="1"/>
    <col min="2" max="2" width="45.85546875" customWidth="1"/>
    <col min="3" max="4" width="0" hidden="1" customWidth="1"/>
    <col min="5" max="5" width="10.7109375" customWidth="1"/>
    <col min="6" max="6" width="10.140625" customWidth="1"/>
    <col min="7" max="7" width="10.5703125" customWidth="1"/>
    <col min="8" max="8" width="11" customWidth="1"/>
    <col min="9" max="9" width="47.42578125" customWidth="1"/>
  </cols>
  <sheetData>
    <row r="1" spans="1:9" x14ac:dyDescent="0.25">
      <c r="A1" s="29" t="s">
        <v>435</v>
      </c>
      <c r="B1" s="29"/>
    </row>
    <row r="2" spans="1:9" x14ac:dyDescent="0.25">
      <c r="A2" s="30" t="s">
        <v>0</v>
      </c>
      <c r="B2" s="31" t="s">
        <v>96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35" t="s">
        <v>431</v>
      </c>
      <c r="I2" s="35" t="s">
        <v>432</v>
      </c>
    </row>
    <row r="3" spans="1:9" x14ac:dyDescent="0.25">
      <c r="A3" s="36"/>
      <c r="B3" s="37"/>
      <c r="C3" s="38" t="s">
        <v>97</v>
      </c>
      <c r="D3" s="37" t="s">
        <v>98</v>
      </c>
      <c r="E3" s="39">
        <v>2013</v>
      </c>
      <c r="F3" s="55" t="s">
        <v>426</v>
      </c>
      <c r="G3" s="40" t="s">
        <v>9</v>
      </c>
      <c r="H3" s="40" t="s">
        <v>9</v>
      </c>
      <c r="I3" s="40"/>
    </row>
    <row r="4" spans="1:9" ht="14.65" customHeight="1" x14ac:dyDescent="0.35">
      <c r="A4" s="96"/>
      <c r="B4" s="96"/>
      <c r="C4" s="96"/>
      <c r="D4" s="96"/>
      <c r="E4" s="96"/>
      <c r="F4" s="96"/>
      <c r="G4" s="96"/>
      <c r="H4" s="96"/>
      <c r="I4" s="94"/>
    </row>
    <row r="5" spans="1:9" ht="14.65" customHeight="1" x14ac:dyDescent="0.3">
      <c r="A5" s="96"/>
      <c r="B5" s="96"/>
      <c r="C5" s="96"/>
      <c r="D5" s="96"/>
      <c r="E5" s="96"/>
      <c r="F5" s="96"/>
      <c r="G5" s="96"/>
      <c r="H5" s="96"/>
      <c r="I5" s="94"/>
    </row>
    <row r="6" spans="1:9" ht="14.65" customHeight="1" x14ac:dyDescent="0.25">
      <c r="A6" s="101" t="s">
        <v>99</v>
      </c>
      <c r="B6" s="102" t="s">
        <v>100</v>
      </c>
      <c r="C6" s="103">
        <v>2000232</v>
      </c>
      <c r="D6" s="103">
        <v>-1084063.1100000001</v>
      </c>
      <c r="E6" s="103">
        <v>81062</v>
      </c>
      <c r="F6" s="103">
        <v>0</v>
      </c>
      <c r="G6" s="103">
        <f t="shared" ref="G6:G34" si="0">SUM(E6-F6)</f>
        <v>81062</v>
      </c>
      <c r="H6" s="103">
        <f t="shared" ref="H6:H13" si="1">E6</f>
        <v>81062</v>
      </c>
      <c r="I6" s="98" t="s">
        <v>481</v>
      </c>
    </row>
    <row r="7" spans="1:9" ht="51" x14ac:dyDescent="0.25">
      <c r="A7" s="101" t="s">
        <v>101</v>
      </c>
      <c r="B7" s="102" t="s">
        <v>102</v>
      </c>
      <c r="C7" s="103">
        <v>7706000</v>
      </c>
      <c r="D7" s="103">
        <v>7560901.6100000003</v>
      </c>
      <c r="E7" s="103">
        <v>343676</v>
      </c>
      <c r="F7" s="103">
        <v>198577.32</v>
      </c>
      <c r="G7" s="103">
        <f t="shared" si="0"/>
        <v>145098.68</v>
      </c>
      <c r="H7" s="103">
        <f t="shared" si="1"/>
        <v>343676</v>
      </c>
      <c r="I7" s="98" t="s">
        <v>482</v>
      </c>
    </row>
    <row r="8" spans="1:9" ht="14.45" x14ac:dyDescent="0.3">
      <c r="A8" s="101" t="s">
        <v>103</v>
      </c>
      <c r="B8" s="102" t="s">
        <v>104</v>
      </c>
      <c r="C8" s="103">
        <v>548250</v>
      </c>
      <c r="D8" s="103">
        <v>462001.4</v>
      </c>
      <c r="E8" s="103">
        <v>86248</v>
      </c>
      <c r="F8" s="103">
        <v>0</v>
      </c>
      <c r="G8" s="103">
        <f t="shared" si="0"/>
        <v>86248</v>
      </c>
      <c r="H8" s="103">
        <f t="shared" si="1"/>
        <v>86248</v>
      </c>
      <c r="I8" s="98" t="s">
        <v>483</v>
      </c>
    </row>
    <row r="9" spans="1:9" ht="38.25" x14ac:dyDescent="0.25">
      <c r="A9" s="101" t="s">
        <v>105</v>
      </c>
      <c r="B9" s="102" t="s">
        <v>106</v>
      </c>
      <c r="C9" s="103">
        <v>2500000</v>
      </c>
      <c r="D9" s="103">
        <v>1708886.9</v>
      </c>
      <c r="E9" s="103">
        <v>789378</v>
      </c>
      <c r="F9" s="103">
        <v>-1736.48</v>
      </c>
      <c r="G9" s="103">
        <f t="shared" si="0"/>
        <v>791114.48</v>
      </c>
      <c r="H9" s="103">
        <f t="shared" si="1"/>
        <v>789378</v>
      </c>
      <c r="I9" s="98" t="s">
        <v>484</v>
      </c>
    </row>
    <row r="10" spans="1:9" ht="25.5" x14ac:dyDescent="0.25">
      <c r="A10" s="101" t="s">
        <v>107</v>
      </c>
      <c r="B10" s="102" t="s">
        <v>108</v>
      </c>
      <c r="C10" s="103">
        <v>500000</v>
      </c>
      <c r="D10" s="103">
        <v>485481</v>
      </c>
      <c r="E10" s="103">
        <v>286549</v>
      </c>
      <c r="F10" s="103">
        <v>272030</v>
      </c>
      <c r="G10" s="103">
        <f t="shared" si="0"/>
        <v>14519</v>
      </c>
      <c r="H10" s="103">
        <f t="shared" si="1"/>
        <v>286549</v>
      </c>
      <c r="I10" s="98" t="s">
        <v>485</v>
      </c>
    </row>
    <row r="11" spans="1:9" ht="38.25" x14ac:dyDescent="0.25">
      <c r="A11" s="101" t="s">
        <v>109</v>
      </c>
      <c r="B11" s="102" t="s">
        <v>110</v>
      </c>
      <c r="C11" s="103">
        <v>875000</v>
      </c>
      <c r="D11" s="103">
        <v>575288.01</v>
      </c>
      <c r="E11" s="103">
        <v>299712</v>
      </c>
      <c r="F11" s="103">
        <v>0</v>
      </c>
      <c r="G11" s="103">
        <f t="shared" si="0"/>
        <v>299712</v>
      </c>
      <c r="H11" s="103">
        <f t="shared" si="1"/>
        <v>299712</v>
      </c>
      <c r="I11" s="98" t="s">
        <v>486</v>
      </c>
    </row>
    <row r="12" spans="1:9" ht="38.25" x14ac:dyDescent="0.25">
      <c r="A12" s="104" t="s">
        <v>111</v>
      </c>
      <c r="B12" s="102" t="s">
        <v>112</v>
      </c>
      <c r="C12" s="103">
        <v>0</v>
      </c>
      <c r="D12" s="103">
        <v>-101349.14</v>
      </c>
      <c r="E12" s="103">
        <v>560000</v>
      </c>
      <c r="F12" s="103">
        <v>458650.86</v>
      </c>
      <c r="G12" s="103">
        <f t="shared" si="0"/>
        <v>101349.14000000001</v>
      </c>
      <c r="H12" s="103">
        <f t="shared" si="1"/>
        <v>560000</v>
      </c>
      <c r="I12" s="98" t="s">
        <v>486</v>
      </c>
    </row>
    <row r="13" spans="1:9" ht="51" x14ac:dyDescent="0.25">
      <c r="A13" s="101" t="s">
        <v>115</v>
      </c>
      <c r="B13" s="102" t="s">
        <v>116</v>
      </c>
      <c r="C13" s="103">
        <v>3919000</v>
      </c>
      <c r="D13" s="103">
        <v>4570993.04</v>
      </c>
      <c r="E13" s="103">
        <v>3790932</v>
      </c>
      <c r="F13" s="103">
        <v>4442925.24</v>
      </c>
      <c r="G13" s="103">
        <f t="shared" si="0"/>
        <v>-651993.24000000022</v>
      </c>
      <c r="H13" s="103">
        <f t="shared" si="1"/>
        <v>3790932</v>
      </c>
      <c r="I13" s="98" t="s">
        <v>487</v>
      </c>
    </row>
    <row r="14" spans="1:9" ht="14.65" customHeight="1" x14ac:dyDescent="0.25">
      <c r="A14" s="104" t="s">
        <v>117</v>
      </c>
      <c r="B14" s="102" t="s">
        <v>118</v>
      </c>
      <c r="C14" s="103">
        <v>109233</v>
      </c>
      <c r="D14" s="103">
        <v>101236.48</v>
      </c>
      <c r="E14" s="103">
        <v>7997</v>
      </c>
      <c r="F14" s="103">
        <v>0</v>
      </c>
      <c r="G14" s="103">
        <f t="shared" si="0"/>
        <v>7997</v>
      </c>
      <c r="H14" s="96"/>
      <c r="I14" s="100" t="s">
        <v>483</v>
      </c>
    </row>
    <row r="15" spans="1:9" ht="38.25" x14ac:dyDescent="0.25">
      <c r="A15" s="104" t="s">
        <v>119</v>
      </c>
      <c r="B15" s="102" t="s">
        <v>120</v>
      </c>
      <c r="C15" s="103">
        <v>200000</v>
      </c>
      <c r="D15" s="103">
        <v>0</v>
      </c>
      <c r="E15" s="103">
        <v>200000</v>
      </c>
      <c r="F15" s="103">
        <v>0</v>
      </c>
      <c r="G15" s="103">
        <f t="shared" si="0"/>
        <v>200000</v>
      </c>
      <c r="H15" s="96">
        <v>0</v>
      </c>
      <c r="I15" s="99" t="s">
        <v>488</v>
      </c>
    </row>
    <row r="16" spans="1:9" ht="14.65" customHeight="1" x14ac:dyDescent="0.25">
      <c r="A16" s="104" t="s">
        <v>121</v>
      </c>
      <c r="B16" s="102" t="s">
        <v>122</v>
      </c>
      <c r="C16" s="103">
        <v>0</v>
      </c>
      <c r="D16" s="103">
        <v>11264</v>
      </c>
      <c r="E16" s="103">
        <v>0</v>
      </c>
      <c r="F16" s="103">
        <v>11264</v>
      </c>
      <c r="G16" s="103">
        <f t="shared" si="0"/>
        <v>-11264</v>
      </c>
      <c r="H16" s="103">
        <f>F16</f>
        <v>11264</v>
      </c>
      <c r="I16" s="94"/>
    </row>
    <row r="17" spans="1:9" ht="14.65" customHeight="1" x14ac:dyDescent="0.25">
      <c r="A17" s="104" t="s">
        <v>123</v>
      </c>
      <c r="B17" s="102" t="s">
        <v>124</v>
      </c>
      <c r="C17" s="103">
        <v>0</v>
      </c>
      <c r="D17" s="103">
        <v>50476</v>
      </c>
      <c r="E17" s="103">
        <v>0</v>
      </c>
      <c r="F17" s="103">
        <v>50476</v>
      </c>
      <c r="G17" s="103">
        <f t="shared" si="0"/>
        <v>-50476</v>
      </c>
      <c r="H17" s="103">
        <f>F17</f>
        <v>50476</v>
      </c>
      <c r="I17" s="94"/>
    </row>
    <row r="18" spans="1:9" s="97" customFormat="1" ht="13.15" customHeight="1" x14ac:dyDescent="0.35">
      <c r="A18" s="104"/>
      <c r="B18" s="102"/>
      <c r="C18" s="103"/>
      <c r="D18" s="103"/>
      <c r="E18" s="103"/>
      <c r="F18" s="103"/>
      <c r="G18" s="103"/>
      <c r="H18" s="96"/>
      <c r="I18" s="94"/>
    </row>
    <row r="19" spans="1:9" s="95" customFormat="1" ht="15" customHeight="1" x14ac:dyDescent="0.35">
      <c r="A19" s="104" t="s">
        <v>113</v>
      </c>
      <c r="B19" s="102" t="s">
        <v>114</v>
      </c>
      <c r="C19" s="103">
        <v>750000</v>
      </c>
      <c r="D19" s="103">
        <v>2015237.98</v>
      </c>
      <c r="E19" s="103">
        <v>2250000</v>
      </c>
      <c r="F19" s="103">
        <v>2015237.98</v>
      </c>
      <c r="G19" s="103">
        <f t="shared" ref="G19" si="2">SUM(E19-F19)</f>
        <v>234762.02000000002</v>
      </c>
      <c r="H19" s="103">
        <f>E19</f>
        <v>2250000</v>
      </c>
      <c r="I19" s="94"/>
    </row>
    <row r="20" spans="1:9" ht="14.65" customHeight="1" x14ac:dyDescent="0.25">
      <c r="A20" s="104" t="s">
        <v>125</v>
      </c>
      <c r="B20" s="102" t="s">
        <v>126</v>
      </c>
      <c r="C20" s="103">
        <v>1000000</v>
      </c>
      <c r="D20" s="103">
        <v>882851.64</v>
      </c>
      <c r="E20" s="103">
        <v>117148</v>
      </c>
      <c r="F20" s="103">
        <v>0</v>
      </c>
      <c r="G20" s="103">
        <f t="shared" si="0"/>
        <v>117148</v>
      </c>
      <c r="H20" s="103">
        <f>E20</f>
        <v>117148</v>
      </c>
      <c r="I20" s="94" t="s">
        <v>527</v>
      </c>
    </row>
    <row r="21" spans="1:9" ht="30" customHeight="1" x14ac:dyDescent="0.25">
      <c r="A21" s="101" t="s">
        <v>127</v>
      </c>
      <c r="B21" s="102" t="s">
        <v>128</v>
      </c>
      <c r="C21" s="103">
        <v>0</v>
      </c>
      <c r="D21" s="103">
        <v>11223670.91</v>
      </c>
      <c r="E21" s="103">
        <v>0</v>
      </c>
      <c r="F21" s="103">
        <v>1277453.54</v>
      </c>
      <c r="G21" s="103">
        <f t="shared" si="0"/>
        <v>-1277453.54</v>
      </c>
      <c r="H21" s="96">
        <v>0</v>
      </c>
      <c r="I21" s="111" t="s">
        <v>526</v>
      </c>
    </row>
    <row r="22" spans="1:9" ht="14.65" customHeight="1" x14ac:dyDescent="0.25">
      <c r="A22" s="104" t="s">
        <v>129</v>
      </c>
      <c r="B22" s="102" t="s">
        <v>130</v>
      </c>
      <c r="C22" s="103">
        <v>157524</v>
      </c>
      <c r="D22" s="103">
        <v>-38303.26</v>
      </c>
      <c r="E22" s="103">
        <v>157524</v>
      </c>
      <c r="F22" s="103">
        <v>119220.77</v>
      </c>
      <c r="G22" s="103">
        <f t="shared" si="0"/>
        <v>38303.229999999996</v>
      </c>
      <c r="H22" s="103">
        <f>E22</f>
        <v>157524</v>
      </c>
      <c r="I22" s="94"/>
    </row>
    <row r="23" spans="1:9" ht="14.65" customHeight="1" x14ac:dyDescent="0.25">
      <c r="A23" s="104" t="s">
        <v>131</v>
      </c>
      <c r="B23" s="102" t="s">
        <v>132</v>
      </c>
      <c r="C23" s="103">
        <v>245245</v>
      </c>
      <c r="D23" s="103">
        <v>-57270.78</v>
      </c>
      <c r="E23" s="103">
        <v>245245</v>
      </c>
      <c r="F23" s="103">
        <v>187974.22</v>
      </c>
      <c r="G23" s="103">
        <f t="shared" si="0"/>
        <v>57270.78</v>
      </c>
      <c r="H23" s="103">
        <f>E23</f>
        <v>245245</v>
      </c>
      <c r="I23" s="94" t="s">
        <v>528</v>
      </c>
    </row>
    <row r="24" spans="1:9" ht="14.65" customHeight="1" x14ac:dyDescent="0.25">
      <c r="A24" s="104" t="s">
        <v>133</v>
      </c>
      <c r="B24" s="102" t="s">
        <v>134</v>
      </c>
      <c r="C24" s="103">
        <v>350000</v>
      </c>
      <c r="D24" s="103">
        <v>18686.400000000001</v>
      </c>
      <c r="E24" s="103">
        <v>350000</v>
      </c>
      <c r="F24" s="103">
        <v>18686.400000000001</v>
      </c>
      <c r="G24" s="103">
        <f t="shared" si="0"/>
        <v>331313.59999999998</v>
      </c>
      <c r="H24" s="103">
        <v>100000</v>
      </c>
      <c r="I24" s="94" t="s">
        <v>529</v>
      </c>
    </row>
    <row r="25" spans="1:9" ht="14.65" customHeight="1" x14ac:dyDescent="0.25">
      <c r="A25" s="101" t="s">
        <v>135</v>
      </c>
      <c r="B25" s="102" t="s">
        <v>136</v>
      </c>
      <c r="C25" s="103">
        <v>400000</v>
      </c>
      <c r="D25" s="103">
        <v>400000</v>
      </c>
      <c r="E25" s="103">
        <v>400000</v>
      </c>
      <c r="F25" s="103">
        <v>400000</v>
      </c>
      <c r="G25" s="103">
        <f t="shared" si="0"/>
        <v>0</v>
      </c>
      <c r="H25" s="103">
        <f>E25</f>
        <v>400000</v>
      </c>
      <c r="I25" s="94" t="s">
        <v>530</v>
      </c>
    </row>
    <row r="26" spans="1:9" ht="14.65" customHeight="1" x14ac:dyDescent="0.25">
      <c r="A26" s="101" t="s">
        <v>137</v>
      </c>
      <c r="B26" s="102" t="s">
        <v>138</v>
      </c>
      <c r="C26" s="103">
        <v>0</v>
      </c>
      <c r="D26" s="103">
        <v>1574224.07</v>
      </c>
      <c r="E26" s="103">
        <v>286795</v>
      </c>
      <c r="F26" s="103">
        <v>0</v>
      </c>
      <c r="G26" s="103">
        <f t="shared" si="0"/>
        <v>286795</v>
      </c>
      <c r="H26" s="103">
        <v>0</v>
      </c>
      <c r="I26" s="94"/>
    </row>
    <row r="27" spans="1:9" ht="14.65" customHeight="1" x14ac:dyDescent="0.25">
      <c r="A27" s="101" t="s">
        <v>139</v>
      </c>
      <c r="B27" s="102" t="s">
        <v>140</v>
      </c>
      <c r="C27" s="103">
        <v>4900000</v>
      </c>
      <c r="D27" s="103">
        <v>4890036.7</v>
      </c>
      <c r="E27" s="103">
        <v>9963</v>
      </c>
      <c r="F27" s="103">
        <v>0</v>
      </c>
      <c r="G27" s="103">
        <f t="shared" si="0"/>
        <v>9963</v>
      </c>
      <c r="H27" s="103">
        <v>0</v>
      </c>
      <c r="I27" s="94" t="s">
        <v>531</v>
      </c>
    </row>
    <row r="28" spans="1:9" ht="14.65" customHeight="1" x14ac:dyDescent="0.3">
      <c r="A28" s="101" t="s">
        <v>141</v>
      </c>
      <c r="B28" s="102" t="s">
        <v>142</v>
      </c>
      <c r="C28" s="103">
        <v>714635</v>
      </c>
      <c r="D28" s="103">
        <v>210615.3</v>
      </c>
      <c r="E28" s="103">
        <v>504019</v>
      </c>
      <c r="F28" s="103">
        <v>0</v>
      </c>
      <c r="G28" s="103">
        <f t="shared" si="0"/>
        <v>504019</v>
      </c>
      <c r="H28" s="96">
        <v>0</v>
      </c>
      <c r="I28" s="94" t="s">
        <v>532</v>
      </c>
    </row>
    <row r="29" spans="1:9" ht="14.65" customHeight="1" x14ac:dyDescent="0.25">
      <c r="A29" s="101" t="s">
        <v>143</v>
      </c>
      <c r="B29" s="102" t="s">
        <v>144</v>
      </c>
      <c r="C29" s="103">
        <v>222000</v>
      </c>
      <c r="D29" s="103">
        <v>125091.75</v>
      </c>
      <c r="E29" s="103">
        <v>96908</v>
      </c>
      <c r="F29" s="103">
        <v>0</v>
      </c>
      <c r="G29" s="103">
        <f t="shared" si="0"/>
        <v>96908</v>
      </c>
      <c r="H29" s="96">
        <v>0</v>
      </c>
      <c r="I29" s="94" t="s">
        <v>533</v>
      </c>
    </row>
    <row r="30" spans="1:9" ht="14.65" customHeight="1" x14ac:dyDescent="0.25">
      <c r="A30" s="101" t="s">
        <v>145</v>
      </c>
      <c r="B30" s="102" t="s">
        <v>146</v>
      </c>
      <c r="C30" s="103">
        <v>350000</v>
      </c>
      <c r="D30" s="103">
        <v>321171.33</v>
      </c>
      <c r="E30" s="103">
        <v>28829</v>
      </c>
      <c r="F30" s="103">
        <v>0</v>
      </c>
      <c r="G30" s="103">
        <f t="shared" si="0"/>
        <v>28829</v>
      </c>
      <c r="H30" s="103">
        <f>E30</f>
        <v>28829</v>
      </c>
      <c r="I30" s="94" t="s">
        <v>534</v>
      </c>
    </row>
    <row r="31" spans="1:9" ht="30" customHeight="1" x14ac:dyDescent="0.25">
      <c r="A31" s="101" t="s">
        <v>147</v>
      </c>
      <c r="B31" s="102" t="s">
        <v>148</v>
      </c>
      <c r="C31" s="103">
        <v>1521305</v>
      </c>
      <c r="D31" s="103">
        <v>1475571.92</v>
      </c>
      <c r="E31" s="103">
        <v>45733</v>
      </c>
      <c r="F31" s="103">
        <v>0</v>
      </c>
      <c r="G31" s="103">
        <f t="shared" si="0"/>
        <v>45733</v>
      </c>
      <c r="H31" s="103">
        <f>E31</f>
        <v>45733</v>
      </c>
      <c r="I31" s="94" t="s">
        <v>535</v>
      </c>
    </row>
    <row r="32" spans="1:9" ht="25.9" customHeight="1" x14ac:dyDescent="0.25">
      <c r="A32" s="101" t="s">
        <v>149</v>
      </c>
      <c r="B32" s="102" t="s">
        <v>150</v>
      </c>
      <c r="C32" s="103">
        <v>200000</v>
      </c>
      <c r="D32" s="103">
        <v>138590.84</v>
      </c>
      <c r="E32" s="103">
        <v>61410</v>
      </c>
      <c r="F32" s="103">
        <v>0</v>
      </c>
      <c r="G32" s="103">
        <f t="shared" si="0"/>
        <v>61410</v>
      </c>
      <c r="H32" s="96">
        <v>0</v>
      </c>
      <c r="I32" s="94" t="s">
        <v>530</v>
      </c>
    </row>
    <row r="33" spans="1:9" ht="14.65" customHeight="1" x14ac:dyDescent="0.25">
      <c r="A33" s="101" t="s">
        <v>151</v>
      </c>
      <c r="B33" s="102" t="s">
        <v>152</v>
      </c>
      <c r="C33" s="103">
        <v>1807906</v>
      </c>
      <c r="D33" s="103">
        <v>1644528.25</v>
      </c>
      <c r="E33" s="103">
        <v>174429</v>
      </c>
      <c r="F33" s="103">
        <v>11051</v>
      </c>
      <c r="G33" s="103">
        <f t="shared" si="0"/>
        <v>163378</v>
      </c>
      <c r="H33" s="96">
        <v>0</v>
      </c>
      <c r="I33" s="94" t="s">
        <v>530</v>
      </c>
    </row>
    <row r="34" spans="1:9" ht="14.65" customHeight="1" x14ac:dyDescent="0.25">
      <c r="A34" s="101" t="s">
        <v>153</v>
      </c>
      <c r="B34" s="102" t="s">
        <v>154</v>
      </c>
      <c r="C34" s="103">
        <v>2500000</v>
      </c>
      <c r="D34" s="103">
        <v>2699520.73</v>
      </c>
      <c r="E34" s="103">
        <v>-199520</v>
      </c>
      <c r="F34" s="103">
        <v>0</v>
      </c>
      <c r="G34" s="103">
        <f t="shared" si="0"/>
        <v>-199520</v>
      </c>
      <c r="H34" s="96">
        <v>0</v>
      </c>
      <c r="I34" s="94" t="s">
        <v>536</v>
      </c>
    </row>
    <row r="35" spans="1:9" ht="14.65" customHeight="1" x14ac:dyDescent="0.25">
      <c r="A35" s="101" t="s">
        <v>155</v>
      </c>
      <c r="B35" s="102" t="s">
        <v>156</v>
      </c>
      <c r="C35" s="103">
        <v>2058821</v>
      </c>
      <c r="D35" s="103">
        <v>1708196.94</v>
      </c>
      <c r="E35" s="103">
        <v>-363376</v>
      </c>
      <c r="F35" s="103">
        <v>-714000</v>
      </c>
      <c r="G35" s="103">
        <f t="shared" ref="G35:G57" si="3">SUM(E35-F35)</f>
        <v>350624</v>
      </c>
      <c r="H35" s="103">
        <v>-350624</v>
      </c>
      <c r="I35" s="94" t="s">
        <v>530</v>
      </c>
    </row>
    <row r="36" spans="1:9" ht="14.65" customHeight="1" x14ac:dyDescent="0.25">
      <c r="A36" s="101" t="s">
        <v>157</v>
      </c>
      <c r="B36" s="102" t="s">
        <v>158</v>
      </c>
      <c r="C36" s="103">
        <v>1941179</v>
      </c>
      <c r="D36" s="103">
        <v>1539262.22</v>
      </c>
      <c r="E36" s="103">
        <v>-129083</v>
      </c>
      <c r="F36" s="103">
        <v>-531000</v>
      </c>
      <c r="G36" s="103">
        <f t="shared" si="3"/>
        <v>401917</v>
      </c>
      <c r="H36" s="103">
        <v>-401917</v>
      </c>
      <c r="I36" s="94" t="s">
        <v>530</v>
      </c>
    </row>
    <row r="37" spans="1:9" ht="14.65" customHeight="1" x14ac:dyDescent="0.25">
      <c r="A37" s="101" t="s">
        <v>159</v>
      </c>
      <c r="B37" s="102" t="s">
        <v>160</v>
      </c>
      <c r="C37" s="103">
        <v>500000</v>
      </c>
      <c r="D37" s="103">
        <v>0</v>
      </c>
      <c r="E37" s="103">
        <v>500000</v>
      </c>
      <c r="F37" s="103">
        <v>0</v>
      </c>
      <c r="G37" s="103">
        <f t="shared" si="3"/>
        <v>500000</v>
      </c>
      <c r="H37" s="96">
        <v>0</v>
      </c>
      <c r="I37" s="94" t="s">
        <v>550</v>
      </c>
    </row>
    <row r="38" spans="1:9" ht="14.65" customHeight="1" x14ac:dyDescent="0.25">
      <c r="A38" s="104" t="s">
        <v>161</v>
      </c>
      <c r="B38" s="102" t="s">
        <v>162</v>
      </c>
      <c r="C38" s="103">
        <v>5000000</v>
      </c>
      <c r="D38" s="103">
        <v>0</v>
      </c>
      <c r="E38" s="103">
        <v>5000000</v>
      </c>
      <c r="F38" s="103">
        <v>0</v>
      </c>
      <c r="G38" s="103">
        <f t="shared" si="3"/>
        <v>5000000</v>
      </c>
      <c r="H38" s="96">
        <v>0</v>
      </c>
      <c r="I38" s="94" t="s">
        <v>550</v>
      </c>
    </row>
    <row r="39" spans="1:9" ht="14.65" customHeight="1" x14ac:dyDescent="0.25">
      <c r="A39" s="101" t="s">
        <v>163</v>
      </c>
      <c r="B39" s="102" t="s">
        <v>164</v>
      </c>
      <c r="C39" s="103">
        <v>9957000</v>
      </c>
      <c r="D39" s="103">
        <v>12221484.74</v>
      </c>
      <c r="E39" s="103">
        <v>-2076305</v>
      </c>
      <c r="F39" s="103">
        <v>188179.65</v>
      </c>
      <c r="G39" s="103">
        <f t="shared" si="3"/>
        <v>-2264484.65</v>
      </c>
      <c r="H39" s="103">
        <v>188180</v>
      </c>
      <c r="I39" s="94" t="s">
        <v>537</v>
      </c>
    </row>
    <row r="40" spans="1:9" ht="14.65" customHeight="1" x14ac:dyDescent="0.25">
      <c r="A40" s="101" t="s">
        <v>165</v>
      </c>
      <c r="B40" s="102" t="s">
        <v>166</v>
      </c>
      <c r="C40" s="103">
        <v>1743000</v>
      </c>
      <c r="D40" s="103">
        <v>1936576.75</v>
      </c>
      <c r="E40" s="103">
        <v>-1440787</v>
      </c>
      <c r="F40" s="103">
        <v>-1247209.52</v>
      </c>
      <c r="G40" s="103">
        <f t="shared" si="3"/>
        <v>-193577.47999999998</v>
      </c>
      <c r="H40" s="103">
        <f>E40</f>
        <v>-1440787</v>
      </c>
      <c r="I40" s="94" t="s">
        <v>538</v>
      </c>
    </row>
    <row r="41" spans="1:9" ht="22.15" customHeight="1" x14ac:dyDescent="0.25">
      <c r="A41" s="101" t="s">
        <v>167</v>
      </c>
      <c r="B41" s="102" t="s">
        <v>540</v>
      </c>
      <c r="C41" s="103">
        <v>805334</v>
      </c>
      <c r="D41" s="103">
        <v>786725.99</v>
      </c>
      <c r="E41" s="103">
        <v>38546</v>
      </c>
      <c r="F41" s="103">
        <v>19938</v>
      </c>
      <c r="G41" s="103">
        <f t="shared" si="3"/>
        <v>18608</v>
      </c>
      <c r="H41" s="103">
        <f>F41</f>
        <v>19938</v>
      </c>
      <c r="I41" s="94" t="s">
        <v>530</v>
      </c>
    </row>
    <row r="42" spans="1:9" ht="14.65" customHeight="1" x14ac:dyDescent="0.25">
      <c r="A42" s="104" t="s">
        <v>168</v>
      </c>
      <c r="B42" s="102" t="s">
        <v>169</v>
      </c>
      <c r="C42" s="103">
        <v>2500000</v>
      </c>
      <c r="D42" s="103">
        <v>178700.09</v>
      </c>
      <c r="E42" s="103">
        <v>2390658</v>
      </c>
      <c r="F42" s="103">
        <v>69358.09</v>
      </c>
      <c r="G42" s="103">
        <f t="shared" si="3"/>
        <v>2321299.91</v>
      </c>
      <c r="H42" s="103">
        <f>F42</f>
        <v>69358.09</v>
      </c>
      <c r="I42" s="94" t="s">
        <v>539</v>
      </c>
    </row>
    <row r="43" spans="1:9" ht="14.65" customHeight="1" x14ac:dyDescent="0.25">
      <c r="A43" s="104" t="s">
        <v>170</v>
      </c>
      <c r="B43" s="102" t="s">
        <v>171</v>
      </c>
      <c r="C43" s="103">
        <v>2100000</v>
      </c>
      <c r="D43" s="103">
        <v>1798742.6</v>
      </c>
      <c r="E43" s="103">
        <v>301258</v>
      </c>
      <c r="F43" s="103">
        <v>0</v>
      </c>
      <c r="G43" s="103">
        <f t="shared" si="3"/>
        <v>301258</v>
      </c>
      <c r="H43" s="96">
        <v>0</v>
      </c>
      <c r="I43" s="94" t="s">
        <v>541</v>
      </c>
    </row>
    <row r="44" spans="1:9" ht="14.65" customHeight="1" x14ac:dyDescent="0.25">
      <c r="A44" s="104" t="s">
        <v>172</v>
      </c>
      <c r="B44" s="102" t="s">
        <v>173</v>
      </c>
      <c r="C44" s="103">
        <v>5000000</v>
      </c>
      <c r="D44" s="103">
        <v>4538701.22</v>
      </c>
      <c r="E44" s="103">
        <v>4553362</v>
      </c>
      <c r="F44" s="103">
        <v>4092062.87</v>
      </c>
      <c r="G44" s="103">
        <f t="shared" si="3"/>
        <v>461299.12999999989</v>
      </c>
      <c r="H44" s="103">
        <f>E44</f>
        <v>4553362</v>
      </c>
      <c r="I44" s="94" t="s">
        <v>506</v>
      </c>
    </row>
    <row r="45" spans="1:9" ht="14.65" customHeight="1" x14ac:dyDescent="0.25">
      <c r="A45" s="104" t="s">
        <v>174</v>
      </c>
      <c r="B45" s="102" t="s">
        <v>175</v>
      </c>
      <c r="C45" s="103">
        <v>409000</v>
      </c>
      <c r="D45" s="103">
        <v>437340.08</v>
      </c>
      <c r="E45" s="103">
        <v>46189</v>
      </c>
      <c r="F45" s="103">
        <v>74529.210000000006</v>
      </c>
      <c r="G45" s="103">
        <f t="shared" si="3"/>
        <v>-28340.210000000006</v>
      </c>
      <c r="H45" s="103">
        <f>F45</f>
        <v>74529.210000000006</v>
      </c>
      <c r="I45" s="94" t="s">
        <v>530</v>
      </c>
    </row>
    <row r="46" spans="1:9" ht="14.65" customHeight="1" x14ac:dyDescent="0.25">
      <c r="A46" s="104" t="s">
        <v>176</v>
      </c>
      <c r="B46" s="102" t="s">
        <v>177</v>
      </c>
      <c r="C46" s="103">
        <v>2843200</v>
      </c>
      <c r="D46" s="103">
        <v>3463934.46</v>
      </c>
      <c r="E46" s="103">
        <v>1658297</v>
      </c>
      <c r="F46" s="103">
        <v>2279031.41</v>
      </c>
      <c r="G46" s="103">
        <f t="shared" si="3"/>
        <v>-620734.41000000015</v>
      </c>
      <c r="H46" s="103">
        <f>F46</f>
        <v>2279031.41</v>
      </c>
      <c r="I46" s="94" t="s">
        <v>530</v>
      </c>
    </row>
    <row r="47" spans="1:9" ht="14.65" customHeight="1" x14ac:dyDescent="0.25">
      <c r="A47" s="104" t="s">
        <v>178</v>
      </c>
      <c r="B47" s="102" t="s">
        <v>179</v>
      </c>
      <c r="C47" s="103">
        <v>5171227</v>
      </c>
      <c r="D47" s="103">
        <v>5827407.3799999999</v>
      </c>
      <c r="E47" s="103">
        <v>331636</v>
      </c>
      <c r="F47" s="103">
        <v>987815.96</v>
      </c>
      <c r="G47" s="103">
        <f t="shared" si="3"/>
        <v>-656179.96</v>
      </c>
      <c r="H47" s="103">
        <f>F47</f>
        <v>987815.96</v>
      </c>
      <c r="I47" s="94" t="s">
        <v>529</v>
      </c>
    </row>
    <row r="48" spans="1:9" ht="14.65" customHeight="1" x14ac:dyDescent="0.25">
      <c r="A48" s="101" t="s">
        <v>180</v>
      </c>
      <c r="B48" s="102" t="s">
        <v>181</v>
      </c>
      <c r="C48" s="103">
        <v>200000</v>
      </c>
      <c r="D48" s="103">
        <v>60101.25</v>
      </c>
      <c r="E48" s="103">
        <v>139899</v>
      </c>
      <c r="F48" s="103">
        <v>0</v>
      </c>
      <c r="G48" s="103">
        <f t="shared" si="3"/>
        <v>139899</v>
      </c>
      <c r="H48" s="96">
        <v>0</v>
      </c>
      <c r="I48" s="94" t="s">
        <v>470</v>
      </c>
    </row>
    <row r="49" spans="1:9" ht="14.65" customHeight="1" x14ac:dyDescent="0.25">
      <c r="A49" s="101" t="s">
        <v>182</v>
      </c>
      <c r="B49" s="102" t="s">
        <v>183</v>
      </c>
      <c r="C49" s="103">
        <v>973000</v>
      </c>
      <c r="D49" s="103">
        <v>571367.77</v>
      </c>
      <c r="E49" s="103">
        <v>973000</v>
      </c>
      <c r="F49" s="103">
        <v>571367.77</v>
      </c>
      <c r="G49" s="103">
        <f t="shared" si="3"/>
        <v>401632.23</v>
      </c>
      <c r="H49" s="103">
        <f>E49</f>
        <v>973000</v>
      </c>
      <c r="I49" s="94" t="s">
        <v>529</v>
      </c>
    </row>
    <row r="50" spans="1:9" ht="14.65" customHeight="1" x14ac:dyDescent="0.25">
      <c r="A50" s="101" t="s">
        <v>184</v>
      </c>
      <c r="B50" s="102" t="s">
        <v>546</v>
      </c>
      <c r="C50" s="103">
        <v>300000</v>
      </c>
      <c r="D50" s="103">
        <v>276900</v>
      </c>
      <c r="E50" s="103">
        <v>300000</v>
      </c>
      <c r="F50" s="103">
        <v>276900</v>
      </c>
      <c r="G50" s="103">
        <f t="shared" si="3"/>
        <v>23100</v>
      </c>
      <c r="H50" s="103">
        <f>F50</f>
        <v>276900</v>
      </c>
      <c r="I50" s="94" t="s">
        <v>530</v>
      </c>
    </row>
    <row r="51" spans="1:9" ht="14.65" customHeight="1" x14ac:dyDescent="0.25">
      <c r="A51" s="101" t="s">
        <v>185</v>
      </c>
      <c r="B51" s="102" t="s">
        <v>186</v>
      </c>
      <c r="C51" s="103">
        <v>500000</v>
      </c>
      <c r="D51" s="103">
        <v>207758.84</v>
      </c>
      <c r="E51" s="103">
        <v>408621</v>
      </c>
      <c r="F51" s="103">
        <v>116380.34</v>
      </c>
      <c r="G51" s="103">
        <f t="shared" si="3"/>
        <v>292240.66000000003</v>
      </c>
      <c r="H51" s="103">
        <f>F51</f>
        <v>116380.34</v>
      </c>
      <c r="I51" s="94" t="s">
        <v>542</v>
      </c>
    </row>
    <row r="52" spans="1:9" ht="14.65" customHeight="1" x14ac:dyDescent="0.25">
      <c r="A52" s="104" t="s">
        <v>187</v>
      </c>
      <c r="B52" s="102" t="s">
        <v>188</v>
      </c>
      <c r="C52" s="103">
        <v>2500000</v>
      </c>
      <c r="D52" s="103">
        <v>1012864.99</v>
      </c>
      <c r="E52" s="103">
        <v>2500000</v>
      </c>
      <c r="F52" s="103">
        <v>1012864.99</v>
      </c>
      <c r="G52" s="103">
        <f t="shared" si="3"/>
        <v>1487135.01</v>
      </c>
      <c r="H52" s="103">
        <v>2000000</v>
      </c>
      <c r="I52" s="94" t="s">
        <v>529</v>
      </c>
    </row>
    <row r="53" spans="1:9" ht="14.65" customHeight="1" x14ac:dyDescent="0.25">
      <c r="A53" s="104" t="s">
        <v>189</v>
      </c>
      <c r="B53" s="102" t="s">
        <v>190</v>
      </c>
      <c r="C53" s="103">
        <v>2200000</v>
      </c>
      <c r="D53" s="103">
        <v>1640403.77</v>
      </c>
      <c r="E53" s="103">
        <v>1973567</v>
      </c>
      <c r="F53" s="103">
        <v>1413970.97</v>
      </c>
      <c r="G53" s="103">
        <f t="shared" si="3"/>
        <v>559596.03</v>
      </c>
      <c r="H53" s="103">
        <f>F53</f>
        <v>1413970.97</v>
      </c>
      <c r="I53" s="94" t="s">
        <v>530</v>
      </c>
    </row>
    <row r="54" spans="1:9" ht="14.65" customHeight="1" x14ac:dyDescent="0.25">
      <c r="A54" s="104" t="s">
        <v>191</v>
      </c>
      <c r="B54" s="102" t="s">
        <v>192</v>
      </c>
      <c r="C54" s="103">
        <v>2700000</v>
      </c>
      <c r="D54" s="103">
        <v>0</v>
      </c>
      <c r="E54" s="103">
        <v>2700000</v>
      </c>
      <c r="F54" s="103">
        <v>0</v>
      </c>
      <c r="G54" s="103">
        <f t="shared" si="3"/>
        <v>2700000</v>
      </c>
      <c r="H54" s="96">
        <v>0</v>
      </c>
      <c r="I54" s="94" t="s">
        <v>543</v>
      </c>
    </row>
    <row r="55" spans="1:9" ht="14.65" customHeight="1" x14ac:dyDescent="0.25">
      <c r="A55" s="104" t="s">
        <v>193</v>
      </c>
      <c r="B55" s="102" t="s">
        <v>194</v>
      </c>
      <c r="C55" s="103">
        <v>2000000</v>
      </c>
      <c r="D55" s="103">
        <v>743591.8</v>
      </c>
      <c r="E55" s="103">
        <v>2000000</v>
      </c>
      <c r="F55" s="103">
        <v>743591.8</v>
      </c>
      <c r="G55" s="103">
        <f t="shared" si="3"/>
        <v>1256408.2</v>
      </c>
      <c r="H55" s="103">
        <f>E55</f>
        <v>2000000</v>
      </c>
      <c r="I55" s="94" t="s">
        <v>544</v>
      </c>
    </row>
    <row r="56" spans="1:9" ht="14.65" customHeight="1" x14ac:dyDescent="0.25">
      <c r="A56" s="104" t="s">
        <v>195</v>
      </c>
      <c r="B56" s="102" t="s">
        <v>196</v>
      </c>
      <c r="C56" s="103">
        <v>4000000</v>
      </c>
      <c r="D56" s="103">
        <v>0</v>
      </c>
      <c r="E56" s="103">
        <v>4000000</v>
      </c>
      <c r="F56" s="103">
        <v>0</v>
      </c>
      <c r="G56" s="103">
        <f t="shared" si="3"/>
        <v>4000000</v>
      </c>
      <c r="H56" s="103">
        <v>2000000</v>
      </c>
      <c r="I56" s="94" t="s">
        <v>529</v>
      </c>
    </row>
    <row r="57" spans="1:9" ht="14.65" customHeight="1" x14ac:dyDescent="0.25">
      <c r="A57" s="104" t="s">
        <v>545</v>
      </c>
      <c r="B57" s="102" t="s">
        <v>197</v>
      </c>
      <c r="C57" s="103">
        <v>4249000</v>
      </c>
      <c r="D57" s="103">
        <v>0</v>
      </c>
      <c r="E57" s="103">
        <v>4249000</v>
      </c>
      <c r="F57" s="103">
        <v>0</v>
      </c>
      <c r="G57" s="103">
        <f t="shared" si="3"/>
        <v>4249000</v>
      </c>
      <c r="H57" s="103">
        <v>2000000</v>
      </c>
      <c r="I57" s="94" t="s">
        <v>529</v>
      </c>
    </row>
    <row r="58" spans="1:9" ht="14.65" customHeight="1" x14ac:dyDescent="0.25">
      <c r="A58" s="21"/>
      <c r="B58" s="22"/>
      <c r="C58" s="23"/>
      <c r="D58" s="23"/>
      <c r="E58" s="23"/>
      <c r="F58" s="24"/>
      <c r="G58" s="23"/>
      <c r="H58" s="13"/>
      <c r="I58" s="5"/>
    </row>
    <row r="59" spans="1:9" ht="14.65" customHeight="1" x14ac:dyDescent="0.25">
      <c r="A59" s="10"/>
      <c r="B59" s="16"/>
      <c r="C59" s="11">
        <f>SUM(C6:C58)</f>
        <v>93127091</v>
      </c>
      <c r="D59" s="11">
        <f>SUM(D6:D58)</f>
        <v>80815400.859999985</v>
      </c>
      <c r="E59" s="11">
        <f>SUM(E6:E58)</f>
        <v>41028519</v>
      </c>
      <c r="F59" s="18">
        <f>SUM(F6:F58)</f>
        <v>18815592.390000004</v>
      </c>
      <c r="G59" s="11">
        <f>SUM(G6:G58)</f>
        <v>22212926.609999999</v>
      </c>
      <c r="H59" s="18">
        <f>SUM(H6:H57)</f>
        <v>26402913.98</v>
      </c>
      <c r="I59" s="12"/>
    </row>
    <row r="60" spans="1:9" ht="14.6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9" ht="14.65" customHeight="1" x14ac:dyDescent="0.25"/>
    <row r="62" spans="1:9" ht="14.65" customHeight="1" x14ac:dyDescent="0.25"/>
    <row r="63" spans="1:9" ht="14.65" customHeight="1" x14ac:dyDescent="0.25"/>
    <row r="64" spans="1:9" ht="14.65" customHeight="1" x14ac:dyDescent="0.25"/>
    <row r="65" ht="14.65" customHeight="1" x14ac:dyDescent="0.25"/>
    <row r="66" ht="14.65" customHeight="1" x14ac:dyDescent="0.25"/>
    <row r="67" ht="14.65" customHeight="1" x14ac:dyDescent="0.25"/>
    <row r="68" ht="14.65" customHeight="1" x14ac:dyDescent="0.25"/>
    <row r="69" ht="14.65" customHeight="1" x14ac:dyDescent="0.25"/>
    <row r="70" ht="14.65" customHeight="1" x14ac:dyDescent="0.25"/>
    <row r="71" ht="14.65" customHeight="1" x14ac:dyDescent="0.25"/>
    <row r="72" ht="14.65" customHeight="1" x14ac:dyDescent="0.25"/>
    <row r="73" ht="14.65" customHeight="1" x14ac:dyDescent="0.25"/>
    <row r="74" ht="14.65" customHeight="1" x14ac:dyDescent="0.25"/>
    <row r="75" ht="14.65" customHeight="1" x14ac:dyDescent="0.25"/>
    <row r="76" ht="14.65" customHeight="1" x14ac:dyDescent="0.25"/>
    <row r="77" ht="14.65" customHeight="1" x14ac:dyDescent="0.25"/>
    <row r="78" ht="14.65" customHeight="1" x14ac:dyDescent="0.25"/>
    <row r="79" ht="14.65" customHeight="1" x14ac:dyDescent="0.25"/>
    <row r="80" ht="14.65" customHeight="1" x14ac:dyDescent="0.25"/>
    <row r="81" ht="14.65" customHeight="1" x14ac:dyDescent="0.25"/>
    <row r="82" ht="14.65" customHeight="1" x14ac:dyDescent="0.25"/>
    <row r="83" ht="14.65" customHeight="1" x14ac:dyDescent="0.25"/>
    <row r="84" ht="14.65" customHeight="1" x14ac:dyDescent="0.25"/>
    <row r="85" ht="14.65" customHeight="1" x14ac:dyDescent="0.25"/>
    <row r="86" ht="14.65" customHeight="1" x14ac:dyDescent="0.25"/>
    <row r="87" ht="14.65" customHeight="1" x14ac:dyDescent="0.25"/>
    <row r="88" ht="14.65" customHeight="1" x14ac:dyDescent="0.25"/>
    <row r="89" ht="14.65" customHeight="1" x14ac:dyDescent="0.25"/>
    <row r="90" ht="14.65" customHeight="1" x14ac:dyDescent="0.25"/>
    <row r="91" ht="14.65" customHeight="1" x14ac:dyDescent="0.25"/>
    <row r="92" ht="14.65" customHeight="1" x14ac:dyDescent="0.25"/>
    <row r="93" ht="14.65" customHeight="1" x14ac:dyDescent="0.25"/>
    <row r="94" ht="14.65" customHeight="1" x14ac:dyDescent="0.25"/>
    <row r="95" ht="14.65" customHeight="1" x14ac:dyDescent="0.25"/>
    <row r="96" ht="14.65" customHeight="1" x14ac:dyDescent="0.25"/>
    <row r="97" ht="14.65" customHeight="1" x14ac:dyDescent="0.25"/>
    <row r="98" ht="14.65" customHeight="1" x14ac:dyDescent="0.25"/>
    <row r="99" ht="14.65" customHeight="1" x14ac:dyDescent="0.25"/>
    <row r="100" ht="14.65" customHeight="1" x14ac:dyDescent="0.25"/>
    <row r="101" ht="14.65" customHeight="1" x14ac:dyDescent="0.25"/>
    <row r="102" ht="14.65" customHeight="1" x14ac:dyDescent="0.25"/>
    <row r="103" ht="14.65" customHeight="1" x14ac:dyDescent="0.25"/>
    <row r="104" ht="14.65" customHeight="1" x14ac:dyDescent="0.25"/>
    <row r="105" ht="14.65" customHeight="1" x14ac:dyDescent="0.25"/>
    <row r="106" ht="14.65" customHeight="1" x14ac:dyDescent="0.25"/>
    <row r="107" ht="14.65" customHeight="1" x14ac:dyDescent="0.25"/>
    <row r="108" ht="14.65" customHeight="1" x14ac:dyDescent="0.25"/>
    <row r="109" ht="14.65" customHeight="1" x14ac:dyDescent="0.25"/>
    <row r="110" ht="14.65" customHeight="1" x14ac:dyDescent="0.25"/>
    <row r="111" ht="14.65" customHeight="1" x14ac:dyDescent="0.25"/>
    <row r="112" ht="14.65" customHeight="1" x14ac:dyDescent="0.25"/>
    <row r="113" ht="14.65" customHeight="1" x14ac:dyDescent="0.25"/>
    <row r="114" ht="14.65" customHeight="1" x14ac:dyDescent="0.25"/>
    <row r="115" ht="14.65" customHeight="1" x14ac:dyDescent="0.25"/>
    <row r="116" ht="14.65" customHeight="1" x14ac:dyDescent="0.25"/>
    <row r="117" ht="14.65" customHeight="1" x14ac:dyDescent="0.25"/>
    <row r="118" ht="14.65" customHeight="1" x14ac:dyDescent="0.25"/>
    <row r="119" ht="14.65" customHeight="1" x14ac:dyDescent="0.25"/>
    <row r="120" ht="14.65" customHeight="1" x14ac:dyDescent="0.25"/>
    <row r="121" ht="14.65" customHeight="1" x14ac:dyDescent="0.25"/>
    <row r="122" ht="14.65" customHeight="1" x14ac:dyDescent="0.25"/>
    <row r="123" ht="14.65" customHeight="1" x14ac:dyDescent="0.25"/>
    <row r="124" ht="14.65" customHeight="1" x14ac:dyDescent="0.25"/>
    <row r="125" ht="14.65" customHeight="1" x14ac:dyDescent="0.25"/>
    <row r="126" ht="14.65" customHeight="1" x14ac:dyDescent="0.25"/>
    <row r="127" ht="14.65" customHeight="1" x14ac:dyDescent="0.25"/>
    <row r="128" ht="14.65" customHeight="1" x14ac:dyDescent="0.25"/>
    <row r="129" ht="14.65" customHeight="1" x14ac:dyDescent="0.25"/>
    <row r="130" ht="14.65" customHeight="1" x14ac:dyDescent="0.25"/>
    <row r="131" ht="14.65" customHeight="1" x14ac:dyDescent="0.25"/>
    <row r="132" ht="14.65" customHeight="1" x14ac:dyDescent="0.25"/>
    <row r="133" ht="14.65" customHeight="1" x14ac:dyDescent="0.25"/>
    <row r="134" ht="14.65" customHeight="1" x14ac:dyDescent="0.25"/>
    <row r="135" ht="14.65" customHeight="1" x14ac:dyDescent="0.25"/>
    <row r="136" ht="14.65" customHeight="1" x14ac:dyDescent="0.25"/>
    <row r="137" ht="14.65" customHeight="1" x14ac:dyDescent="0.25"/>
    <row r="138" ht="14.65" customHeight="1" x14ac:dyDescent="0.25"/>
    <row r="139" ht="14.65" customHeight="1" x14ac:dyDescent="0.25"/>
    <row r="140" ht="14.65" customHeight="1" x14ac:dyDescent="0.25"/>
    <row r="141" ht="14.65" customHeight="1" x14ac:dyDescent="0.25"/>
    <row r="142" ht="14.65" customHeight="1" x14ac:dyDescent="0.25"/>
    <row r="143" ht="14.65" customHeight="1" x14ac:dyDescent="0.25"/>
    <row r="144" ht="14.65" customHeight="1" x14ac:dyDescent="0.25"/>
    <row r="145" ht="14.65" customHeight="1" x14ac:dyDescent="0.25"/>
    <row r="146" ht="14.65" customHeight="1" x14ac:dyDescent="0.25"/>
    <row r="147" ht="14.65" customHeight="1" x14ac:dyDescent="0.25"/>
    <row r="148" ht="14.65" customHeight="1" x14ac:dyDescent="0.25"/>
    <row r="149" ht="14.65" customHeight="1" x14ac:dyDescent="0.25"/>
    <row r="150" ht="14.65" customHeight="1" x14ac:dyDescent="0.25"/>
    <row r="151" ht="14.65" customHeight="1" x14ac:dyDescent="0.25"/>
    <row r="152" ht="14.65" customHeight="1" x14ac:dyDescent="0.25"/>
    <row r="153" ht="14.65" customHeight="1" x14ac:dyDescent="0.25"/>
    <row r="154" ht="14.65" customHeight="1" x14ac:dyDescent="0.25"/>
    <row r="155" ht="14.65" customHeight="1" x14ac:dyDescent="0.25"/>
    <row r="156" ht="14.65" customHeight="1" x14ac:dyDescent="0.25"/>
    <row r="157" ht="14.65" customHeight="1" x14ac:dyDescent="0.25"/>
    <row r="158" ht="14.65" customHeight="1" x14ac:dyDescent="0.25"/>
    <row r="159" ht="14.65" customHeight="1" x14ac:dyDescent="0.25"/>
    <row r="160" ht="14.65" customHeight="1" x14ac:dyDescent="0.25"/>
    <row r="161" ht="14.65" customHeight="1" x14ac:dyDescent="0.25"/>
    <row r="162" ht="14.65" customHeight="1" x14ac:dyDescent="0.25"/>
    <row r="163" ht="14.65" customHeight="1" x14ac:dyDescent="0.25"/>
    <row r="164" ht="14.65" customHeight="1" x14ac:dyDescent="0.25"/>
    <row r="165" ht="14.65" customHeight="1" x14ac:dyDescent="0.25"/>
    <row r="166" ht="14.65" customHeight="1" x14ac:dyDescent="0.25"/>
    <row r="167" ht="14.65" customHeight="1" x14ac:dyDescent="0.25"/>
    <row r="168" ht="14.65" customHeight="1" x14ac:dyDescent="0.25"/>
    <row r="169" ht="14.65" customHeight="1" x14ac:dyDescent="0.25"/>
    <row r="170" ht="14.65" customHeight="1" x14ac:dyDescent="0.25"/>
    <row r="171" ht="14.65" customHeight="1" x14ac:dyDescent="0.25"/>
    <row r="172" ht="14.65" customHeight="1" x14ac:dyDescent="0.25"/>
    <row r="173" ht="14.65" customHeight="1" x14ac:dyDescent="0.25"/>
    <row r="174" ht="14.65" customHeight="1" x14ac:dyDescent="0.25"/>
    <row r="175" ht="14.65" customHeight="1" x14ac:dyDescent="0.25"/>
    <row r="176" ht="14.65" customHeight="1" x14ac:dyDescent="0.25"/>
    <row r="177" ht="14.65" customHeight="1" x14ac:dyDescent="0.25"/>
    <row r="178" ht="14.65" customHeight="1" x14ac:dyDescent="0.25"/>
    <row r="179" ht="14.65" customHeight="1" x14ac:dyDescent="0.25"/>
    <row r="180" ht="14.65" customHeight="1" x14ac:dyDescent="0.25"/>
    <row r="181" ht="14.65" customHeight="1" x14ac:dyDescent="0.25"/>
    <row r="182" ht="14.65" customHeight="1" x14ac:dyDescent="0.25"/>
    <row r="183" ht="14.65" customHeight="1" x14ac:dyDescent="0.25"/>
    <row r="184" ht="14.65" customHeight="1" x14ac:dyDescent="0.25"/>
    <row r="185" ht="14.65" customHeight="1" x14ac:dyDescent="0.25"/>
    <row r="186" ht="14.65" customHeight="1" x14ac:dyDescent="0.25"/>
    <row r="187" ht="14.65" customHeight="1" x14ac:dyDescent="0.25"/>
    <row r="188" ht="14.65" customHeight="1" x14ac:dyDescent="0.25"/>
    <row r="189" ht="14.65" customHeight="1" x14ac:dyDescent="0.25"/>
    <row r="190" ht="14.65" customHeight="1" x14ac:dyDescent="0.25"/>
    <row r="191" ht="14.65" customHeight="1" x14ac:dyDescent="0.25"/>
    <row r="192" ht="14.65" customHeight="1" x14ac:dyDescent="0.25"/>
    <row r="193" ht="14.65" customHeight="1" x14ac:dyDescent="0.25"/>
    <row r="194" ht="14.65" customHeight="1" x14ac:dyDescent="0.25"/>
    <row r="195" ht="14.65" customHeight="1" x14ac:dyDescent="0.25"/>
    <row r="196" ht="14.65" customHeight="1" x14ac:dyDescent="0.25"/>
    <row r="197" ht="14.65" customHeight="1" x14ac:dyDescent="0.25"/>
    <row r="198" ht="14.65" customHeight="1" x14ac:dyDescent="0.25"/>
    <row r="199" ht="14.65" customHeight="1" x14ac:dyDescent="0.25"/>
    <row r="200" ht="14.65" customHeight="1" x14ac:dyDescent="0.25"/>
    <row r="201" ht="14.65" customHeight="1" x14ac:dyDescent="0.25"/>
    <row r="202" ht="14.65" customHeight="1" x14ac:dyDescent="0.25"/>
    <row r="203" ht="14.65" customHeight="1" x14ac:dyDescent="0.25"/>
    <row r="204" ht="14.65" customHeight="1" x14ac:dyDescent="0.25"/>
    <row r="205" ht="14.65" customHeight="1" x14ac:dyDescent="0.25"/>
    <row r="206" ht="14.65" customHeight="1" x14ac:dyDescent="0.25"/>
    <row r="207" ht="14.65" customHeight="1" x14ac:dyDescent="0.25"/>
    <row r="208" ht="14.65" customHeight="1" x14ac:dyDescent="0.25"/>
    <row r="209" ht="14.65" customHeight="1" x14ac:dyDescent="0.25"/>
    <row r="210" ht="14.65" customHeight="1" x14ac:dyDescent="0.25"/>
    <row r="211" ht="14.65" customHeight="1" x14ac:dyDescent="0.25"/>
    <row r="212" ht="14.65" customHeight="1" x14ac:dyDescent="0.25"/>
    <row r="213" ht="14.65" customHeight="1" x14ac:dyDescent="0.25"/>
    <row r="214" ht="14.65" customHeight="1" x14ac:dyDescent="0.25"/>
    <row r="215" ht="14.65" customHeight="1" x14ac:dyDescent="0.25"/>
    <row r="216" ht="14.65" customHeight="1" x14ac:dyDescent="0.25"/>
    <row r="217" ht="14.65" customHeight="1" x14ac:dyDescent="0.25"/>
    <row r="218" ht="14.65" customHeight="1" x14ac:dyDescent="0.25"/>
    <row r="219" ht="14.65" customHeight="1" x14ac:dyDescent="0.25"/>
    <row r="220" ht="14.65" customHeight="1" x14ac:dyDescent="0.25"/>
    <row r="221" ht="14.65" customHeight="1" x14ac:dyDescent="0.25"/>
    <row r="222" ht="14.65" customHeight="1" x14ac:dyDescent="0.25"/>
    <row r="223" ht="14.65" customHeight="1" x14ac:dyDescent="0.25"/>
    <row r="224" ht="14.65" customHeight="1" x14ac:dyDescent="0.25"/>
    <row r="225" ht="14.65" customHeight="1" x14ac:dyDescent="0.25"/>
    <row r="226" ht="14.65" customHeight="1" x14ac:dyDescent="0.25"/>
    <row r="227" ht="14.65" customHeight="1" x14ac:dyDescent="0.25"/>
    <row r="228" ht="14.65" customHeight="1" x14ac:dyDescent="0.25"/>
    <row r="229" ht="14.65" customHeight="1" x14ac:dyDescent="0.25"/>
    <row r="230" ht="14.65" customHeight="1" x14ac:dyDescent="0.25"/>
    <row r="231" ht="14.65" customHeight="1" x14ac:dyDescent="0.25"/>
    <row r="232" ht="14.65" customHeight="1" x14ac:dyDescent="0.25"/>
    <row r="233" ht="14.65" customHeight="1" x14ac:dyDescent="0.25"/>
    <row r="234" ht="14.65" customHeight="1" x14ac:dyDescent="0.25"/>
    <row r="235" ht="14.65" customHeight="1" x14ac:dyDescent="0.25"/>
    <row r="236" ht="14.65" customHeight="1" x14ac:dyDescent="0.25"/>
    <row r="237" ht="14.65" customHeight="1" x14ac:dyDescent="0.25"/>
    <row r="238" ht="14.65" customHeight="1" x14ac:dyDescent="0.25"/>
    <row r="239" ht="14.65" customHeight="1" x14ac:dyDescent="0.25"/>
    <row r="240" ht="14.65" customHeight="1" x14ac:dyDescent="0.25"/>
    <row r="241" ht="14.6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8"/>
  <sheetViews>
    <sheetView topLeftCell="A40" zoomScaleNormal="100" workbookViewId="0">
      <selection activeCell="A63" sqref="A63:A67"/>
    </sheetView>
  </sheetViews>
  <sheetFormatPr defaultRowHeight="15" x14ac:dyDescent="0.25"/>
  <cols>
    <col min="1" max="1" width="9.28515625" customWidth="1"/>
    <col min="2" max="2" width="45.85546875" customWidth="1"/>
    <col min="3" max="4" width="0" hidden="1" customWidth="1"/>
    <col min="5" max="5" width="10.7109375" customWidth="1"/>
    <col min="6" max="6" width="9.5703125" customWidth="1"/>
    <col min="7" max="7" width="10.5703125" customWidth="1"/>
    <col min="8" max="8" width="10.5703125" style="136" bestFit="1" customWidth="1"/>
    <col min="9" max="9" width="35.28515625" customWidth="1"/>
  </cols>
  <sheetData>
    <row r="1" spans="1:9" x14ac:dyDescent="0.25">
      <c r="A1" s="29" t="s">
        <v>435</v>
      </c>
      <c r="B1" s="29"/>
    </row>
    <row r="2" spans="1:9" x14ac:dyDescent="0.25">
      <c r="A2" s="30" t="s">
        <v>0</v>
      </c>
      <c r="B2" s="31" t="s">
        <v>198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137" t="s">
        <v>431</v>
      </c>
      <c r="I2" s="35" t="s">
        <v>432</v>
      </c>
    </row>
    <row r="3" spans="1:9" x14ac:dyDescent="0.25">
      <c r="A3" s="36"/>
      <c r="B3" s="37"/>
      <c r="C3" s="38" t="s">
        <v>97</v>
      </c>
      <c r="D3" s="37" t="s">
        <v>8</v>
      </c>
      <c r="E3" s="39">
        <v>2013</v>
      </c>
      <c r="F3" s="55" t="s">
        <v>436</v>
      </c>
      <c r="G3" s="40" t="s">
        <v>9</v>
      </c>
      <c r="H3" s="138" t="s">
        <v>9</v>
      </c>
      <c r="I3" s="40"/>
    </row>
    <row r="4" spans="1:9" ht="14.65" customHeight="1" x14ac:dyDescent="0.25">
      <c r="A4" s="3"/>
      <c r="B4" s="13"/>
      <c r="C4" s="4"/>
      <c r="D4" s="4"/>
      <c r="E4" s="4"/>
      <c r="F4" s="13"/>
      <c r="G4" s="4"/>
      <c r="H4" s="24"/>
      <c r="I4" s="132"/>
    </row>
    <row r="5" spans="1:9" ht="14.65" customHeight="1" x14ac:dyDescent="0.25">
      <c r="A5" s="121" t="s">
        <v>199</v>
      </c>
      <c r="B5" s="125" t="s">
        <v>562</v>
      </c>
      <c r="C5" s="122">
        <v>2783000</v>
      </c>
      <c r="D5" s="122">
        <v>235122.32</v>
      </c>
      <c r="E5" s="122"/>
      <c r="F5" s="120"/>
      <c r="G5" s="122"/>
      <c r="H5" s="17"/>
      <c r="I5" s="116"/>
    </row>
    <row r="6" spans="1:9" s="97" customFormat="1" ht="14.65" customHeight="1" x14ac:dyDescent="0.25">
      <c r="A6" s="8" t="s">
        <v>563</v>
      </c>
      <c r="B6" s="126" t="s">
        <v>565</v>
      </c>
      <c r="C6" s="2"/>
      <c r="D6" s="2"/>
      <c r="E6" s="2">
        <v>265000</v>
      </c>
      <c r="F6" s="17">
        <v>89571</v>
      </c>
      <c r="G6" s="124">
        <f t="shared" ref="G6:G19" si="0">SUM(E6-F6)</f>
        <v>175429</v>
      </c>
      <c r="H6" s="17">
        <v>200000</v>
      </c>
      <c r="I6" s="116" t="s">
        <v>603</v>
      </c>
    </row>
    <row r="7" spans="1:9" s="97" customFormat="1" ht="29.25" customHeight="1" x14ac:dyDescent="0.25">
      <c r="A7" s="126" t="s">
        <v>564</v>
      </c>
      <c r="B7" s="126" t="s">
        <v>566</v>
      </c>
      <c r="C7" s="2"/>
      <c r="D7" s="2"/>
      <c r="E7" s="2">
        <v>215000</v>
      </c>
      <c r="F7" s="17">
        <v>0</v>
      </c>
      <c r="G7" s="124">
        <f t="shared" si="0"/>
        <v>215000</v>
      </c>
      <c r="H7" s="17">
        <v>215000</v>
      </c>
      <c r="I7" s="135" t="s">
        <v>606</v>
      </c>
    </row>
    <row r="8" spans="1:9" s="97" customFormat="1" ht="14.65" customHeight="1" x14ac:dyDescent="0.25">
      <c r="A8" s="8" t="s">
        <v>567</v>
      </c>
      <c r="B8" s="126" t="s">
        <v>568</v>
      </c>
      <c r="C8" s="2"/>
      <c r="D8" s="2"/>
      <c r="E8" s="2">
        <v>130000</v>
      </c>
      <c r="F8" s="17">
        <v>104808</v>
      </c>
      <c r="G8" s="124">
        <f t="shared" si="0"/>
        <v>25192</v>
      </c>
      <c r="H8" s="17">
        <v>130000</v>
      </c>
      <c r="I8" s="116" t="s">
        <v>591</v>
      </c>
    </row>
    <row r="9" spans="1:9" s="97" customFormat="1" ht="27.75" customHeight="1" x14ac:dyDescent="0.25">
      <c r="A9" s="126" t="s">
        <v>569</v>
      </c>
      <c r="B9" s="127" t="s">
        <v>607</v>
      </c>
      <c r="C9" s="2"/>
      <c r="D9" s="2"/>
      <c r="E9" s="2">
        <v>565875</v>
      </c>
      <c r="F9" s="17">
        <v>0</v>
      </c>
      <c r="G9" s="124">
        <f t="shared" si="0"/>
        <v>565875</v>
      </c>
      <c r="H9" s="17">
        <v>565875</v>
      </c>
      <c r="I9" s="116" t="s">
        <v>591</v>
      </c>
    </row>
    <row r="10" spans="1:9" s="97" customFormat="1" ht="14.65" customHeight="1" x14ac:dyDescent="0.25">
      <c r="A10" s="8" t="s">
        <v>570</v>
      </c>
      <c r="B10" s="126" t="s">
        <v>571</v>
      </c>
      <c r="C10" s="2"/>
      <c r="D10" s="2"/>
      <c r="E10" s="2">
        <v>860000</v>
      </c>
      <c r="F10" s="17">
        <v>40743</v>
      </c>
      <c r="G10" s="124">
        <f t="shared" si="0"/>
        <v>819257</v>
      </c>
      <c r="H10" s="17">
        <v>50000</v>
      </c>
      <c r="I10" s="116" t="s">
        <v>608</v>
      </c>
    </row>
    <row r="11" spans="1:9" s="97" customFormat="1" ht="14.65" customHeight="1" x14ac:dyDescent="0.25">
      <c r="A11" s="8" t="s">
        <v>572</v>
      </c>
      <c r="B11" s="126" t="s">
        <v>573</v>
      </c>
      <c r="C11" s="2"/>
      <c r="D11" s="2"/>
      <c r="E11" s="2">
        <v>200000</v>
      </c>
      <c r="F11" s="17">
        <v>0</v>
      </c>
      <c r="G11" s="124">
        <f t="shared" si="0"/>
        <v>200000</v>
      </c>
      <c r="H11" s="17">
        <v>200000</v>
      </c>
      <c r="I11" s="116" t="s">
        <v>608</v>
      </c>
    </row>
    <row r="12" spans="1:9" s="97" customFormat="1" ht="14.65" customHeight="1" x14ac:dyDescent="0.25">
      <c r="A12" s="8" t="s">
        <v>574</v>
      </c>
      <c r="B12" s="126" t="s">
        <v>575</v>
      </c>
      <c r="C12" s="2"/>
      <c r="D12" s="2"/>
      <c r="E12" s="2">
        <v>560000</v>
      </c>
      <c r="F12" s="17">
        <v>0</v>
      </c>
      <c r="G12" s="124">
        <f t="shared" si="0"/>
        <v>560000</v>
      </c>
      <c r="H12" s="17">
        <v>560000</v>
      </c>
      <c r="I12" s="116" t="s">
        <v>591</v>
      </c>
    </row>
    <row r="13" spans="1:9" s="97" customFormat="1" ht="14.65" customHeight="1" x14ac:dyDescent="0.25">
      <c r="A13" s="8" t="s">
        <v>576</v>
      </c>
      <c r="B13" s="126" t="s">
        <v>577</v>
      </c>
      <c r="C13" s="2"/>
      <c r="D13" s="2"/>
      <c r="E13" s="2">
        <v>343000</v>
      </c>
      <c r="F13" s="17">
        <v>0</v>
      </c>
      <c r="G13" s="124">
        <f t="shared" si="0"/>
        <v>343000</v>
      </c>
      <c r="H13" s="17">
        <v>343000</v>
      </c>
      <c r="I13" s="116" t="s">
        <v>591</v>
      </c>
    </row>
    <row r="14" spans="1:9" ht="14.65" customHeight="1" x14ac:dyDescent="0.25">
      <c r="A14" s="6" t="s">
        <v>201</v>
      </c>
      <c r="B14" s="127" t="s">
        <v>202</v>
      </c>
      <c r="C14" s="2">
        <v>495000</v>
      </c>
      <c r="D14" s="2">
        <v>462639.57</v>
      </c>
      <c r="E14" s="2">
        <v>32360</v>
      </c>
      <c r="F14" s="17">
        <v>0</v>
      </c>
      <c r="G14" s="2">
        <f t="shared" si="0"/>
        <v>32360</v>
      </c>
      <c r="H14" s="17">
        <v>32360</v>
      </c>
      <c r="I14" s="116" t="s">
        <v>506</v>
      </c>
    </row>
    <row r="15" spans="1:9" ht="14.65" customHeight="1" x14ac:dyDescent="0.25">
      <c r="A15" s="6" t="s">
        <v>203</v>
      </c>
      <c r="B15" s="127" t="s">
        <v>204</v>
      </c>
      <c r="C15" s="2">
        <v>490000</v>
      </c>
      <c r="D15" s="2">
        <v>498553.68</v>
      </c>
      <c r="E15" s="2">
        <v>146446</v>
      </c>
      <c r="F15" s="17">
        <v>5000</v>
      </c>
      <c r="G15" s="2">
        <f t="shared" si="0"/>
        <v>141446</v>
      </c>
      <c r="H15" s="17">
        <v>146446</v>
      </c>
      <c r="I15" s="116" t="s">
        <v>609</v>
      </c>
    </row>
    <row r="16" spans="1:9" ht="14.65" customHeight="1" x14ac:dyDescent="0.25">
      <c r="A16" s="6" t="s">
        <v>205</v>
      </c>
      <c r="B16" s="127" t="s">
        <v>602</v>
      </c>
      <c r="C16" s="2">
        <v>360000</v>
      </c>
      <c r="D16" s="2">
        <v>0</v>
      </c>
      <c r="E16" s="2">
        <v>360000</v>
      </c>
      <c r="F16" s="17">
        <v>0</v>
      </c>
      <c r="G16" s="2">
        <f t="shared" si="0"/>
        <v>360000</v>
      </c>
      <c r="H16" s="17">
        <v>360000</v>
      </c>
      <c r="I16" s="116" t="s">
        <v>591</v>
      </c>
    </row>
    <row r="17" spans="1:9" ht="14.65" customHeight="1" x14ac:dyDescent="0.25">
      <c r="A17" s="6" t="s">
        <v>206</v>
      </c>
      <c r="B17" s="127" t="s">
        <v>207</v>
      </c>
      <c r="C17" s="2">
        <v>320000</v>
      </c>
      <c r="D17" s="2">
        <v>248979.82</v>
      </c>
      <c r="E17" s="2">
        <v>-131988</v>
      </c>
      <c r="F17" s="17">
        <v>-203008.14</v>
      </c>
      <c r="G17" s="2">
        <f t="shared" si="0"/>
        <v>71020.140000000014</v>
      </c>
      <c r="H17" s="17">
        <v>-131988</v>
      </c>
      <c r="I17" s="116" t="s">
        <v>591</v>
      </c>
    </row>
    <row r="18" spans="1:9" ht="14.65" customHeight="1" x14ac:dyDescent="0.25">
      <c r="A18" s="6" t="s">
        <v>208</v>
      </c>
      <c r="B18" s="127" t="s">
        <v>209</v>
      </c>
      <c r="C18" s="2">
        <v>1730000</v>
      </c>
      <c r="D18" s="2">
        <v>1512375.17</v>
      </c>
      <c r="E18" s="2">
        <v>217625</v>
      </c>
      <c r="F18" s="17">
        <v>0</v>
      </c>
      <c r="G18" s="2">
        <f t="shared" si="0"/>
        <v>217625</v>
      </c>
      <c r="H18" s="17">
        <v>217625</v>
      </c>
      <c r="I18" s="116" t="s">
        <v>591</v>
      </c>
    </row>
    <row r="19" spans="1:9" ht="14.65" customHeight="1" x14ac:dyDescent="0.25">
      <c r="A19" s="8" t="s">
        <v>210</v>
      </c>
      <c r="B19" s="127" t="s">
        <v>211</v>
      </c>
      <c r="C19" s="2">
        <v>875000</v>
      </c>
      <c r="D19" s="2">
        <v>854230.93</v>
      </c>
      <c r="E19" s="2">
        <v>275756</v>
      </c>
      <c r="F19" s="17">
        <v>254987.04</v>
      </c>
      <c r="G19" s="2">
        <f t="shared" si="0"/>
        <v>20768.959999999992</v>
      </c>
      <c r="H19" s="17">
        <v>275756</v>
      </c>
      <c r="I19" s="116" t="s">
        <v>591</v>
      </c>
    </row>
    <row r="20" spans="1:9" ht="14.65" customHeight="1" x14ac:dyDescent="0.25">
      <c r="A20" s="123" t="s">
        <v>212</v>
      </c>
      <c r="B20" s="128" t="s">
        <v>213</v>
      </c>
      <c r="C20" s="2"/>
      <c r="D20" s="2"/>
      <c r="E20" s="2"/>
      <c r="F20" s="17"/>
      <c r="G20" s="2"/>
      <c r="H20" s="17"/>
      <c r="I20" s="116"/>
    </row>
    <row r="21" spans="1:9" ht="14.65" customHeight="1" x14ac:dyDescent="0.25">
      <c r="A21" s="6" t="s">
        <v>214</v>
      </c>
      <c r="B21" s="127" t="s">
        <v>215</v>
      </c>
      <c r="C21" s="2">
        <v>268092</v>
      </c>
      <c r="D21" s="2">
        <v>266553.63</v>
      </c>
      <c r="E21" s="2">
        <v>51604</v>
      </c>
      <c r="F21" s="17">
        <v>50065.66</v>
      </c>
      <c r="G21" s="2">
        <f t="shared" ref="G21:G50" si="1">SUM(E21-F21)</f>
        <v>1538.3399999999965</v>
      </c>
      <c r="H21" s="17">
        <v>51604</v>
      </c>
      <c r="I21" s="116" t="s">
        <v>590</v>
      </c>
    </row>
    <row r="22" spans="1:9" ht="14.65" customHeight="1" x14ac:dyDescent="0.25">
      <c r="A22" s="6" t="s">
        <v>216</v>
      </c>
      <c r="B22" s="127" t="s">
        <v>217</v>
      </c>
      <c r="C22" s="2">
        <v>306000</v>
      </c>
      <c r="D22" s="2">
        <v>258014.93</v>
      </c>
      <c r="E22" s="2">
        <v>63759</v>
      </c>
      <c r="F22" s="17">
        <v>15773.8</v>
      </c>
      <c r="G22" s="2">
        <f t="shared" si="1"/>
        <v>47985.2</v>
      </c>
      <c r="H22" s="17">
        <v>63759</v>
      </c>
      <c r="I22" s="116" t="s">
        <v>610</v>
      </c>
    </row>
    <row r="23" spans="1:9" ht="14.65" customHeight="1" x14ac:dyDescent="0.25">
      <c r="A23" s="6" t="s">
        <v>218</v>
      </c>
      <c r="B23" s="127" t="s">
        <v>219</v>
      </c>
      <c r="C23" s="2">
        <v>600000</v>
      </c>
      <c r="D23" s="2">
        <v>601056.03</v>
      </c>
      <c r="E23" s="2">
        <v>44950</v>
      </c>
      <c r="F23" s="17">
        <v>46005.64</v>
      </c>
      <c r="G23" s="2">
        <f t="shared" si="1"/>
        <v>-1055.6399999999994</v>
      </c>
      <c r="H23" s="17">
        <v>46006</v>
      </c>
      <c r="I23" s="116" t="s">
        <v>590</v>
      </c>
    </row>
    <row r="24" spans="1:9" ht="27" customHeight="1" x14ac:dyDescent="0.25">
      <c r="A24" s="6" t="s">
        <v>220</v>
      </c>
      <c r="B24" s="130" t="s">
        <v>611</v>
      </c>
      <c r="C24" s="2">
        <v>287354</v>
      </c>
      <c r="D24" s="2">
        <v>95143.5</v>
      </c>
      <c r="E24" s="2">
        <v>192211</v>
      </c>
      <c r="F24" s="17">
        <v>0</v>
      </c>
      <c r="G24" s="2">
        <f t="shared" si="1"/>
        <v>192211</v>
      </c>
      <c r="H24" s="17">
        <v>192211</v>
      </c>
      <c r="I24" s="116" t="s">
        <v>591</v>
      </c>
    </row>
    <row r="25" spans="1:9" ht="18" customHeight="1" x14ac:dyDescent="0.25">
      <c r="A25" s="6" t="s">
        <v>221</v>
      </c>
      <c r="B25" s="127" t="s">
        <v>222</v>
      </c>
      <c r="C25" s="2">
        <v>9999780</v>
      </c>
      <c r="D25" s="2">
        <v>1280911.58</v>
      </c>
      <c r="E25" s="2">
        <v>9131701</v>
      </c>
      <c r="F25" s="17">
        <v>321742.18</v>
      </c>
      <c r="G25" s="2">
        <f t="shared" si="1"/>
        <v>8809958.8200000003</v>
      </c>
      <c r="H25" s="17">
        <v>500000</v>
      </c>
      <c r="I25" s="116" t="s">
        <v>603</v>
      </c>
    </row>
    <row r="26" spans="1:9" ht="14.65" customHeight="1" x14ac:dyDescent="0.25">
      <c r="A26" s="8" t="s">
        <v>223</v>
      </c>
      <c r="B26" s="127" t="s">
        <v>224</v>
      </c>
      <c r="C26" s="2">
        <v>2189360</v>
      </c>
      <c r="D26" s="2">
        <v>959327.02</v>
      </c>
      <c r="E26" s="2">
        <v>2643292</v>
      </c>
      <c r="F26" s="17">
        <v>959327.02</v>
      </c>
      <c r="G26" s="2">
        <f t="shared" si="1"/>
        <v>1683964.98</v>
      </c>
      <c r="H26" s="17">
        <v>2643292</v>
      </c>
      <c r="I26" s="116" t="s">
        <v>591</v>
      </c>
    </row>
    <row r="27" spans="1:9" ht="14.65" customHeight="1" x14ac:dyDescent="0.25">
      <c r="A27" s="8" t="s">
        <v>225</v>
      </c>
      <c r="B27" s="127" t="s">
        <v>226</v>
      </c>
      <c r="C27" s="2">
        <v>2000000</v>
      </c>
      <c r="D27" s="2">
        <v>503204.89</v>
      </c>
      <c r="E27" s="2">
        <v>2000000</v>
      </c>
      <c r="F27" s="17">
        <v>503204.89</v>
      </c>
      <c r="G27" s="2">
        <f t="shared" si="1"/>
        <v>1496795.1099999999</v>
      </c>
      <c r="H27" s="17">
        <v>2000000</v>
      </c>
      <c r="I27" s="116" t="s">
        <v>591</v>
      </c>
    </row>
    <row r="28" spans="1:9" ht="14.65" customHeight="1" x14ac:dyDescent="0.25">
      <c r="A28" s="121" t="s">
        <v>227</v>
      </c>
      <c r="B28" s="128" t="s">
        <v>200</v>
      </c>
      <c r="C28" s="122">
        <v>686974</v>
      </c>
      <c r="D28" s="122">
        <v>0</v>
      </c>
      <c r="E28" s="122"/>
      <c r="F28" s="120"/>
      <c r="G28" s="2"/>
      <c r="H28" s="17"/>
      <c r="I28" s="116"/>
    </row>
    <row r="29" spans="1:9" s="97" customFormat="1" ht="14.65" customHeight="1" x14ac:dyDescent="0.25">
      <c r="A29" s="133" t="s">
        <v>596</v>
      </c>
      <c r="B29" s="130" t="s">
        <v>599</v>
      </c>
      <c r="C29" s="122"/>
      <c r="D29" s="122"/>
      <c r="E29" s="124">
        <v>113449</v>
      </c>
      <c r="F29" s="134">
        <v>0</v>
      </c>
      <c r="G29" s="2">
        <f t="shared" si="1"/>
        <v>113449</v>
      </c>
      <c r="H29" s="17">
        <v>113449</v>
      </c>
      <c r="I29" s="116" t="s">
        <v>591</v>
      </c>
    </row>
    <row r="30" spans="1:9" s="97" customFormat="1" ht="14.65" customHeight="1" x14ac:dyDescent="0.25">
      <c r="A30" s="133" t="s">
        <v>597</v>
      </c>
      <c r="B30" s="130" t="s">
        <v>600</v>
      </c>
      <c r="C30" s="122"/>
      <c r="D30" s="122"/>
      <c r="E30" s="124">
        <v>453525</v>
      </c>
      <c r="F30" s="134">
        <v>0</v>
      </c>
      <c r="G30" s="2">
        <f t="shared" si="1"/>
        <v>453525</v>
      </c>
      <c r="H30" s="17">
        <v>453525</v>
      </c>
      <c r="I30" s="116" t="s">
        <v>591</v>
      </c>
    </row>
    <row r="31" spans="1:9" s="97" customFormat="1" ht="14.65" customHeight="1" x14ac:dyDescent="0.25">
      <c r="A31" s="133" t="s">
        <v>598</v>
      </c>
      <c r="B31" s="130" t="s">
        <v>601</v>
      </c>
      <c r="C31" s="122"/>
      <c r="D31" s="122"/>
      <c r="E31" s="124">
        <v>120000</v>
      </c>
      <c r="F31" s="134">
        <v>0</v>
      </c>
      <c r="G31" s="2">
        <f t="shared" si="1"/>
        <v>120000</v>
      </c>
      <c r="H31" s="17">
        <v>0</v>
      </c>
      <c r="I31" s="116" t="s">
        <v>608</v>
      </c>
    </row>
    <row r="32" spans="1:9" ht="14.65" customHeight="1" x14ac:dyDescent="0.25">
      <c r="A32" s="123" t="s">
        <v>228</v>
      </c>
      <c r="B32" s="128" t="s">
        <v>229</v>
      </c>
      <c r="C32" s="2">
        <v>0</v>
      </c>
      <c r="D32" s="2">
        <v>0</v>
      </c>
      <c r="E32" s="2"/>
      <c r="F32" s="17"/>
      <c r="G32" s="2"/>
      <c r="H32" s="17"/>
      <c r="I32" s="116"/>
    </row>
    <row r="33" spans="1:9" ht="14.65" customHeight="1" x14ac:dyDescent="0.25">
      <c r="A33" s="6" t="s">
        <v>230</v>
      </c>
      <c r="B33" s="127" t="s">
        <v>231</v>
      </c>
      <c r="C33" s="2">
        <v>54700</v>
      </c>
      <c r="D33" s="2">
        <v>6513.75</v>
      </c>
      <c r="E33" s="2">
        <v>54700</v>
      </c>
      <c r="F33" s="17">
        <v>6513.75</v>
      </c>
      <c r="G33" s="2">
        <f t="shared" si="1"/>
        <v>48186.25</v>
      </c>
      <c r="H33" s="17">
        <v>6514</v>
      </c>
      <c r="I33" s="116" t="s">
        <v>608</v>
      </c>
    </row>
    <row r="34" spans="1:9" ht="14.65" customHeight="1" x14ac:dyDescent="0.25">
      <c r="A34" s="6" t="s">
        <v>232</v>
      </c>
      <c r="B34" s="127" t="s">
        <v>233</v>
      </c>
      <c r="C34" s="2">
        <v>627674</v>
      </c>
      <c r="D34" s="2">
        <v>74882.070000000007</v>
      </c>
      <c r="E34" s="2">
        <v>552792</v>
      </c>
      <c r="F34" s="17">
        <v>0</v>
      </c>
      <c r="G34" s="2">
        <f t="shared" si="1"/>
        <v>552792</v>
      </c>
      <c r="H34" s="17">
        <v>0</v>
      </c>
      <c r="I34" s="116" t="s">
        <v>608</v>
      </c>
    </row>
    <row r="35" spans="1:9" ht="14.65" customHeight="1" x14ac:dyDescent="0.25">
      <c r="A35" s="8" t="s">
        <v>234</v>
      </c>
      <c r="B35" s="127" t="s">
        <v>235</v>
      </c>
      <c r="C35" s="2">
        <v>567000</v>
      </c>
      <c r="D35" s="2">
        <v>412562.22</v>
      </c>
      <c r="E35" s="2">
        <v>567000</v>
      </c>
      <c r="F35" s="17">
        <v>412562.22</v>
      </c>
      <c r="G35" s="2">
        <f t="shared" si="1"/>
        <v>154437.78000000003</v>
      </c>
      <c r="H35" s="17">
        <v>567000</v>
      </c>
      <c r="I35" s="116" t="s">
        <v>591</v>
      </c>
    </row>
    <row r="36" spans="1:9" ht="14.65" customHeight="1" x14ac:dyDescent="0.25">
      <c r="A36" s="6" t="s">
        <v>236</v>
      </c>
      <c r="B36" s="127" t="s">
        <v>237</v>
      </c>
      <c r="C36" s="2">
        <v>186000</v>
      </c>
      <c r="D36" s="2">
        <v>53111.54</v>
      </c>
      <c r="E36" s="2">
        <v>186000</v>
      </c>
      <c r="F36" s="17">
        <v>53111.54</v>
      </c>
      <c r="G36" s="2">
        <f t="shared" si="1"/>
        <v>132888.46</v>
      </c>
      <c r="H36" s="17">
        <v>186000</v>
      </c>
      <c r="I36" s="116" t="s">
        <v>591</v>
      </c>
    </row>
    <row r="37" spans="1:9" s="97" customFormat="1" ht="14.65" customHeight="1" x14ac:dyDescent="0.25">
      <c r="A37" s="8" t="s">
        <v>578</v>
      </c>
      <c r="B37" s="127" t="s">
        <v>579</v>
      </c>
      <c r="C37" s="2"/>
      <c r="D37" s="2"/>
      <c r="E37" s="2">
        <v>1190000</v>
      </c>
      <c r="F37" s="17">
        <v>0</v>
      </c>
      <c r="G37" s="2">
        <f>E37-F37</f>
        <v>1190000</v>
      </c>
      <c r="H37" s="17">
        <v>0</v>
      </c>
      <c r="I37" s="116" t="s">
        <v>604</v>
      </c>
    </row>
    <row r="38" spans="1:9" ht="26.25" customHeight="1" x14ac:dyDescent="0.25">
      <c r="A38" s="6" t="s">
        <v>238</v>
      </c>
      <c r="B38" s="127" t="s">
        <v>239</v>
      </c>
      <c r="C38" s="2">
        <v>304000</v>
      </c>
      <c r="D38" s="2">
        <v>344661.38</v>
      </c>
      <c r="E38" s="2">
        <v>163549</v>
      </c>
      <c r="F38" s="17">
        <v>204210.62</v>
      </c>
      <c r="G38" s="2">
        <f t="shared" si="1"/>
        <v>-40661.619999999995</v>
      </c>
      <c r="H38" s="17">
        <v>163549</v>
      </c>
      <c r="I38" s="135" t="s">
        <v>612</v>
      </c>
    </row>
    <row r="39" spans="1:9" ht="14.65" customHeight="1" x14ac:dyDescent="0.25">
      <c r="A39" s="8" t="s">
        <v>240</v>
      </c>
      <c r="B39" s="127" t="s">
        <v>241</v>
      </c>
      <c r="C39" s="2">
        <v>500000</v>
      </c>
      <c r="D39" s="2">
        <v>0</v>
      </c>
      <c r="E39" s="2">
        <v>500000</v>
      </c>
      <c r="F39" s="17">
        <v>0</v>
      </c>
      <c r="G39" s="2">
        <f t="shared" si="1"/>
        <v>500000</v>
      </c>
      <c r="H39" s="17">
        <v>500000</v>
      </c>
      <c r="I39" s="116" t="s">
        <v>613</v>
      </c>
    </row>
    <row r="40" spans="1:9" ht="14.65" customHeight="1" x14ac:dyDescent="0.25">
      <c r="A40" s="8" t="s">
        <v>242</v>
      </c>
      <c r="B40" s="127" t="s">
        <v>243</v>
      </c>
      <c r="C40" s="2">
        <v>16089287</v>
      </c>
      <c r="D40" s="2">
        <v>16089285.33</v>
      </c>
      <c r="E40" s="2">
        <v>155238</v>
      </c>
      <c r="F40" s="17">
        <v>155238</v>
      </c>
      <c r="G40" s="2">
        <f t="shared" si="1"/>
        <v>0</v>
      </c>
      <c r="H40" s="17">
        <v>155238</v>
      </c>
      <c r="I40" s="131" t="s">
        <v>593</v>
      </c>
    </row>
    <row r="41" spans="1:9" ht="14.65" customHeight="1" x14ac:dyDescent="0.25">
      <c r="A41" s="6" t="s">
        <v>244</v>
      </c>
      <c r="B41" s="127" t="s">
        <v>245</v>
      </c>
      <c r="C41" s="2">
        <v>2921532</v>
      </c>
      <c r="D41" s="2">
        <v>2701689.36</v>
      </c>
      <c r="E41" s="2">
        <v>183250</v>
      </c>
      <c r="F41" s="17">
        <v>74938</v>
      </c>
      <c r="G41" s="2">
        <f t="shared" si="1"/>
        <v>108312</v>
      </c>
      <c r="H41" s="17">
        <v>183250</v>
      </c>
      <c r="I41" s="116" t="s">
        <v>591</v>
      </c>
    </row>
    <row r="42" spans="1:9" ht="14.65" customHeight="1" x14ac:dyDescent="0.25">
      <c r="A42" s="6" t="s">
        <v>246</v>
      </c>
      <c r="B42" s="126" t="s">
        <v>247</v>
      </c>
      <c r="C42" s="2">
        <v>7962287</v>
      </c>
      <c r="D42" s="2">
        <v>8087111.7300000004</v>
      </c>
      <c r="E42" s="2">
        <v>-43913</v>
      </c>
      <c r="F42" s="17">
        <v>80912</v>
      </c>
      <c r="G42" s="2">
        <f t="shared" si="1"/>
        <v>-124825</v>
      </c>
      <c r="H42" s="17">
        <v>0</v>
      </c>
      <c r="I42" s="116" t="s">
        <v>591</v>
      </c>
    </row>
    <row r="43" spans="1:9" ht="14.65" customHeight="1" x14ac:dyDescent="0.25">
      <c r="A43" s="6" t="s">
        <v>248</v>
      </c>
      <c r="B43" s="130" t="s">
        <v>614</v>
      </c>
      <c r="C43" s="2">
        <v>17012713</v>
      </c>
      <c r="D43" s="2">
        <v>17198088.609999999</v>
      </c>
      <c r="E43" s="2">
        <v>-104381</v>
      </c>
      <c r="F43" s="17">
        <v>80995</v>
      </c>
      <c r="G43" s="2">
        <f t="shared" si="1"/>
        <v>-185376</v>
      </c>
      <c r="H43" s="17">
        <v>0</v>
      </c>
      <c r="I43" s="116" t="s">
        <v>591</v>
      </c>
    </row>
    <row r="44" spans="1:9" ht="14.65" customHeight="1" x14ac:dyDescent="0.25">
      <c r="A44" s="6" t="s">
        <v>249</v>
      </c>
      <c r="B44" s="130" t="s">
        <v>592</v>
      </c>
      <c r="C44" s="2">
        <v>45000</v>
      </c>
      <c r="D44" s="2">
        <v>14106.75</v>
      </c>
      <c r="E44" s="2">
        <v>34693</v>
      </c>
      <c r="F44" s="17">
        <v>3800</v>
      </c>
      <c r="G44" s="2">
        <f t="shared" si="1"/>
        <v>30893</v>
      </c>
      <c r="H44" s="17">
        <v>34693</v>
      </c>
      <c r="I44" s="116" t="s">
        <v>591</v>
      </c>
    </row>
    <row r="45" spans="1:9" ht="14.65" customHeight="1" x14ac:dyDescent="0.25">
      <c r="A45" s="8" t="s">
        <v>250</v>
      </c>
      <c r="B45" s="127" t="s">
        <v>251</v>
      </c>
      <c r="C45" s="2">
        <v>25200</v>
      </c>
      <c r="D45" s="2">
        <v>31366.83</v>
      </c>
      <c r="E45" s="2">
        <v>-25200</v>
      </c>
      <c r="F45" s="17">
        <v>6166.83</v>
      </c>
      <c r="G45" s="2">
        <f t="shared" si="1"/>
        <v>-31366.83</v>
      </c>
      <c r="H45" s="17">
        <v>-25200</v>
      </c>
      <c r="I45" s="116" t="s">
        <v>591</v>
      </c>
    </row>
    <row r="46" spans="1:9" ht="14.65" customHeight="1" x14ac:dyDescent="0.25">
      <c r="A46" s="121" t="s">
        <v>252</v>
      </c>
      <c r="B46" s="128" t="s">
        <v>562</v>
      </c>
      <c r="C46" s="122">
        <v>550000</v>
      </c>
      <c r="D46" s="122">
        <v>25163.8</v>
      </c>
      <c r="E46" s="122"/>
      <c r="F46" s="120"/>
      <c r="G46" s="122"/>
      <c r="H46" s="17"/>
      <c r="I46" s="116"/>
    </row>
    <row r="47" spans="1:9" s="97" customFormat="1" ht="14.65" customHeight="1" x14ac:dyDescent="0.25">
      <c r="A47" s="8" t="s">
        <v>580</v>
      </c>
      <c r="B47" s="127" t="s">
        <v>581</v>
      </c>
      <c r="C47" s="2"/>
      <c r="D47" s="2"/>
      <c r="E47" s="2">
        <v>150000</v>
      </c>
      <c r="F47" s="17">
        <v>20955</v>
      </c>
      <c r="G47" s="2">
        <f t="shared" si="1"/>
        <v>129045</v>
      </c>
      <c r="H47" s="17">
        <v>150000</v>
      </c>
      <c r="I47" s="116" t="s">
        <v>591</v>
      </c>
    </row>
    <row r="48" spans="1:9" s="97" customFormat="1" ht="14.65" customHeight="1" x14ac:dyDescent="0.25">
      <c r="A48" s="8" t="s">
        <v>582</v>
      </c>
      <c r="B48" s="127" t="s">
        <v>583</v>
      </c>
      <c r="C48" s="2"/>
      <c r="D48" s="2"/>
      <c r="E48" s="2">
        <v>100000</v>
      </c>
      <c r="F48" s="17">
        <v>1600</v>
      </c>
      <c r="G48" s="2">
        <f t="shared" si="1"/>
        <v>98400</v>
      </c>
      <c r="H48" s="17">
        <v>100000</v>
      </c>
      <c r="I48" s="116" t="s">
        <v>591</v>
      </c>
    </row>
    <row r="49" spans="1:9" s="97" customFormat="1" ht="14.65" customHeight="1" x14ac:dyDescent="0.25">
      <c r="A49" s="8" t="s">
        <v>584</v>
      </c>
      <c r="B49" s="127" t="s">
        <v>585</v>
      </c>
      <c r="C49" s="2"/>
      <c r="D49" s="2"/>
      <c r="E49" s="2">
        <v>300000</v>
      </c>
      <c r="F49" s="17">
        <v>2608</v>
      </c>
      <c r="G49" s="2">
        <f t="shared" si="1"/>
        <v>297392</v>
      </c>
      <c r="H49" s="17">
        <v>150000</v>
      </c>
      <c r="I49" s="116" t="s">
        <v>603</v>
      </c>
    </row>
    <row r="50" spans="1:9" ht="27.75" customHeight="1" x14ac:dyDescent="0.25">
      <c r="A50" s="6" t="s">
        <v>253</v>
      </c>
      <c r="B50" s="130" t="s">
        <v>615</v>
      </c>
      <c r="C50" s="2">
        <v>831213</v>
      </c>
      <c r="D50" s="2">
        <v>831213.03</v>
      </c>
      <c r="E50" s="2">
        <v>138557</v>
      </c>
      <c r="F50" s="17">
        <v>138557</v>
      </c>
      <c r="G50" s="2">
        <f t="shared" si="1"/>
        <v>0</v>
      </c>
      <c r="H50" s="17">
        <v>138557</v>
      </c>
      <c r="I50" s="116" t="s">
        <v>594</v>
      </c>
    </row>
    <row r="51" spans="1:9" ht="14.65" customHeight="1" x14ac:dyDescent="0.25">
      <c r="A51" s="123" t="s">
        <v>254</v>
      </c>
      <c r="B51" s="128" t="s">
        <v>255</v>
      </c>
      <c r="C51" s="2"/>
      <c r="D51" s="2"/>
      <c r="E51" s="2"/>
      <c r="F51" s="17"/>
      <c r="G51" s="2"/>
      <c r="H51" s="17"/>
      <c r="I51" s="116"/>
    </row>
    <row r="52" spans="1:9" ht="14.65" customHeight="1" x14ac:dyDescent="0.25">
      <c r="A52" s="6" t="s">
        <v>256</v>
      </c>
      <c r="B52" s="127" t="s">
        <v>257</v>
      </c>
      <c r="C52" s="2">
        <v>231282</v>
      </c>
      <c r="D52" s="2">
        <v>213208.32000000001</v>
      </c>
      <c r="E52" s="2">
        <v>18074</v>
      </c>
      <c r="F52" s="17">
        <v>0</v>
      </c>
      <c r="G52" s="2">
        <f t="shared" ref="G52:G60" si="2">SUM(E52-F52)</f>
        <v>18074</v>
      </c>
      <c r="H52" s="17">
        <v>18074</v>
      </c>
      <c r="I52" s="116"/>
    </row>
    <row r="53" spans="1:9" ht="14.65" customHeight="1" x14ac:dyDescent="0.25">
      <c r="A53" s="6" t="s">
        <v>258</v>
      </c>
      <c r="B53" s="127" t="s">
        <v>259</v>
      </c>
      <c r="C53" s="2">
        <v>105000</v>
      </c>
      <c r="D53" s="2">
        <v>94934</v>
      </c>
      <c r="E53" s="2">
        <v>47626</v>
      </c>
      <c r="F53" s="17">
        <v>37560</v>
      </c>
      <c r="G53" s="2">
        <f t="shared" si="2"/>
        <v>10066</v>
      </c>
      <c r="H53" s="17">
        <v>47626</v>
      </c>
      <c r="I53" s="116" t="s">
        <v>605</v>
      </c>
    </row>
    <row r="54" spans="1:9" ht="14.65" customHeight="1" x14ac:dyDescent="0.25">
      <c r="A54" s="6" t="s">
        <v>260</v>
      </c>
      <c r="B54" s="127" t="s">
        <v>261</v>
      </c>
      <c r="C54" s="2">
        <v>35000</v>
      </c>
      <c r="D54" s="2">
        <v>56936.5</v>
      </c>
      <c r="E54" s="2">
        <v>35000</v>
      </c>
      <c r="F54" s="17">
        <v>56936.5</v>
      </c>
      <c r="G54" s="2">
        <f t="shared" si="2"/>
        <v>-21936.5</v>
      </c>
      <c r="H54" s="17">
        <v>35000</v>
      </c>
      <c r="I54" s="116" t="s">
        <v>594</v>
      </c>
    </row>
    <row r="55" spans="1:9" ht="14.65" customHeight="1" x14ac:dyDescent="0.25">
      <c r="A55" s="6" t="s">
        <v>262</v>
      </c>
      <c r="B55" s="127" t="s">
        <v>263</v>
      </c>
      <c r="C55" s="2">
        <v>110000</v>
      </c>
      <c r="D55" s="2">
        <v>111050.05</v>
      </c>
      <c r="E55" s="2">
        <v>75000</v>
      </c>
      <c r="F55" s="17">
        <v>76050</v>
      </c>
      <c r="G55" s="2">
        <f t="shared" si="2"/>
        <v>-1050</v>
      </c>
      <c r="H55" s="17">
        <v>75000</v>
      </c>
      <c r="I55" s="116" t="s">
        <v>594</v>
      </c>
    </row>
    <row r="56" spans="1:9" ht="14.65" customHeight="1" x14ac:dyDescent="0.25">
      <c r="A56" s="6" t="s">
        <v>264</v>
      </c>
      <c r="B56" s="127" t="s">
        <v>265</v>
      </c>
      <c r="C56" s="2">
        <v>75000</v>
      </c>
      <c r="D56" s="2">
        <v>75000</v>
      </c>
      <c r="E56" s="2">
        <v>75000</v>
      </c>
      <c r="F56" s="17">
        <v>75000</v>
      </c>
      <c r="G56" s="2">
        <f t="shared" si="2"/>
        <v>0</v>
      </c>
      <c r="H56" s="17">
        <v>75000</v>
      </c>
      <c r="I56" s="116" t="s">
        <v>594</v>
      </c>
    </row>
    <row r="57" spans="1:9" ht="14.65" customHeight="1" x14ac:dyDescent="0.25">
      <c r="A57" s="8" t="s">
        <v>266</v>
      </c>
      <c r="B57" s="126" t="s">
        <v>267</v>
      </c>
      <c r="C57" s="2">
        <v>148800</v>
      </c>
      <c r="D57" s="2">
        <v>146783.06</v>
      </c>
      <c r="E57" s="2">
        <v>0</v>
      </c>
      <c r="F57" s="17">
        <v>-1040</v>
      </c>
      <c r="G57" s="2">
        <f t="shared" si="2"/>
        <v>1040</v>
      </c>
      <c r="H57" s="17">
        <v>0</v>
      </c>
      <c r="I57" s="116" t="s">
        <v>594</v>
      </c>
    </row>
    <row r="58" spans="1:9" ht="14.65" customHeight="1" x14ac:dyDescent="0.25">
      <c r="A58" s="8" t="s">
        <v>268</v>
      </c>
      <c r="B58" s="126" t="s">
        <v>269</v>
      </c>
      <c r="C58" s="2">
        <v>148800</v>
      </c>
      <c r="D58" s="2">
        <v>148391.34</v>
      </c>
      <c r="E58" s="2">
        <v>12857</v>
      </c>
      <c r="F58" s="17">
        <v>12448.37</v>
      </c>
      <c r="G58" s="2">
        <f t="shared" si="2"/>
        <v>408.6299999999992</v>
      </c>
      <c r="H58" s="17">
        <v>12857</v>
      </c>
      <c r="I58" s="116" t="s">
        <v>594</v>
      </c>
    </row>
    <row r="59" spans="1:9" ht="14.65" customHeight="1" x14ac:dyDescent="0.25">
      <c r="A59" s="8" t="s">
        <v>270</v>
      </c>
      <c r="B59" s="126" t="s">
        <v>271</v>
      </c>
      <c r="C59" s="2">
        <v>153000</v>
      </c>
      <c r="D59" s="2">
        <v>0</v>
      </c>
      <c r="E59" s="2">
        <v>153000</v>
      </c>
      <c r="F59" s="17">
        <v>0</v>
      </c>
      <c r="G59" s="2">
        <f t="shared" si="2"/>
        <v>153000</v>
      </c>
      <c r="H59" s="17">
        <v>153000</v>
      </c>
      <c r="I59" s="116" t="s">
        <v>595</v>
      </c>
    </row>
    <row r="60" spans="1:9" ht="14.65" customHeight="1" x14ac:dyDescent="0.25">
      <c r="A60" s="8" t="s">
        <v>272</v>
      </c>
      <c r="B60" s="126" t="s">
        <v>273</v>
      </c>
      <c r="C60" s="2">
        <v>2073160</v>
      </c>
      <c r="D60" s="2">
        <v>589201.78</v>
      </c>
      <c r="E60" s="2">
        <v>2073160</v>
      </c>
      <c r="F60" s="17">
        <v>589201.78</v>
      </c>
      <c r="G60" s="2">
        <f t="shared" si="2"/>
        <v>1483958.22</v>
      </c>
      <c r="H60" s="17">
        <v>2073160</v>
      </c>
      <c r="I60" s="116" t="s">
        <v>595</v>
      </c>
    </row>
    <row r="61" spans="1:9" ht="14.65" customHeight="1" x14ac:dyDescent="0.25">
      <c r="A61" s="6" t="s">
        <v>274</v>
      </c>
      <c r="B61" s="126" t="s">
        <v>275</v>
      </c>
      <c r="C61" s="2">
        <v>68500</v>
      </c>
      <c r="D61" s="2">
        <v>64110.8</v>
      </c>
      <c r="E61" s="2">
        <v>18450</v>
      </c>
      <c r="F61" s="17">
        <v>14060.8</v>
      </c>
      <c r="G61" s="2">
        <f>SUM(E61-F61)</f>
        <v>4389.2000000000007</v>
      </c>
      <c r="H61" s="17">
        <v>18450</v>
      </c>
      <c r="I61" s="116" t="s">
        <v>591</v>
      </c>
    </row>
    <row r="62" spans="1:9" ht="27.75" customHeight="1" x14ac:dyDescent="0.25">
      <c r="A62" s="123" t="s">
        <v>276</v>
      </c>
      <c r="B62" s="128" t="s">
        <v>616</v>
      </c>
      <c r="C62" s="2"/>
      <c r="D62" s="2"/>
      <c r="E62" s="2"/>
      <c r="F62" s="17"/>
      <c r="G62" s="2"/>
      <c r="H62" s="17"/>
      <c r="I62" s="116"/>
    </row>
    <row r="63" spans="1:9" ht="14.65" customHeight="1" x14ac:dyDescent="0.25">
      <c r="A63" s="141" t="s">
        <v>277</v>
      </c>
      <c r="B63" s="126" t="s">
        <v>278</v>
      </c>
      <c r="C63" s="2">
        <v>822200</v>
      </c>
      <c r="D63" s="2">
        <v>790441.87</v>
      </c>
      <c r="E63" s="2">
        <v>75321</v>
      </c>
      <c r="F63" s="17">
        <v>43562.85</v>
      </c>
      <c r="G63" s="2">
        <f>SUM(E63-F63)</f>
        <v>31758.15</v>
      </c>
      <c r="H63" s="17">
        <v>75321</v>
      </c>
      <c r="I63" s="116" t="s">
        <v>591</v>
      </c>
    </row>
    <row r="64" spans="1:9" ht="14.65" customHeight="1" x14ac:dyDescent="0.25">
      <c r="A64" s="141" t="s">
        <v>279</v>
      </c>
      <c r="B64" s="126" t="s">
        <v>280</v>
      </c>
      <c r="C64" s="2">
        <v>355563</v>
      </c>
      <c r="D64" s="2">
        <v>406662.25</v>
      </c>
      <c r="E64" s="2">
        <v>53677</v>
      </c>
      <c r="F64" s="17">
        <v>104776</v>
      </c>
      <c r="G64" s="2">
        <f>SUM(E64-F64)</f>
        <v>-51099</v>
      </c>
      <c r="H64" s="17">
        <v>53677</v>
      </c>
      <c r="I64" s="116" t="s">
        <v>591</v>
      </c>
    </row>
    <row r="65" spans="1:9" s="97" customFormat="1" ht="14.65" customHeight="1" x14ac:dyDescent="0.25">
      <c r="A65" s="108" t="s">
        <v>281</v>
      </c>
      <c r="B65" s="125" t="s">
        <v>562</v>
      </c>
      <c r="C65" s="2">
        <v>3070000</v>
      </c>
      <c r="D65" s="2">
        <v>0</v>
      </c>
      <c r="E65" s="120"/>
      <c r="F65" s="120"/>
      <c r="G65" s="120"/>
      <c r="H65" s="139"/>
      <c r="I65" s="116"/>
    </row>
    <row r="66" spans="1:9" ht="15" customHeight="1" x14ac:dyDescent="0.25">
      <c r="A66" s="118" t="s">
        <v>586</v>
      </c>
      <c r="B66" s="140" t="s">
        <v>587</v>
      </c>
      <c r="C66" s="115"/>
      <c r="D66" s="115"/>
      <c r="E66" s="117">
        <v>2575000</v>
      </c>
      <c r="F66" s="118">
        <v>0</v>
      </c>
      <c r="G66" s="117">
        <f>SUM(E66-F66)</f>
        <v>2575000</v>
      </c>
      <c r="H66" s="139">
        <v>0</v>
      </c>
      <c r="I66" s="116" t="s">
        <v>604</v>
      </c>
    </row>
    <row r="67" spans="1:9" s="97" customFormat="1" ht="15" customHeight="1" x14ac:dyDescent="0.25">
      <c r="A67" s="114" t="s">
        <v>588</v>
      </c>
      <c r="B67" s="129" t="s">
        <v>589</v>
      </c>
      <c r="C67" s="115"/>
      <c r="D67" s="115"/>
      <c r="E67" s="119">
        <v>495000</v>
      </c>
      <c r="F67" s="118">
        <v>0</v>
      </c>
      <c r="G67" s="119">
        <v>495000</v>
      </c>
      <c r="H67" s="17">
        <v>0</v>
      </c>
      <c r="I67" s="116" t="s">
        <v>604</v>
      </c>
    </row>
    <row r="68" spans="1:9" ht="14.65" customHeight="1" x14ac:dyDescent="0.25">
      <c r="A68" s="21"/>
      <c r="B68" s="15"/>
      <c r="C68" s="23"/>
      <c r="D68" s="23"/>
      <c r="E68" s="24"/>
      <c r="F68" s="23"/>
      <c r="G68" s="24"/>
      <c r="H68" s="24"/>
      <c r="I68" s="5"/>
    </row>
    <row r="69" spans="1:9" ht="14.65" customHeight="1" x14ac:dyDescent="0.25">
      <c r="A69" s="10"/>
      <c r="B69" s="16"/>
      <c r="C69" s="11">
        <f>SUM(C5:C65)</f>
        <v>78463471</v>
      </c>
      <c r="D69" s="11">
        <f>SUM(D5:D65)</f>
        <v>56342589.439999998</v>
      </c>
      <c r="E69" s="18">
        <f>SUM(E5:E67)</f>
        <v>28663015</v>
      </c>
      <c r="F69" s="11">
        <f>SUM(F5:F67)</f>
        <v>4438944.3500000006</v>
      </c>
      <c r="G69" s="18">
        <f>SUM(G5:G67)</f>
        <v>24224070.649999999</v>
      </c>
      <c r="H69" s="18">
        <f>SUM(H5:H67)</f>
        <v>14174686</v>
      </c>
      <c r="I69" s="12"/>
    </row>
    <row r="70" spans="1:9" ht="14.65" customHeight="1" x14ac:dyDescent="0.25"/>
    <row r="71" spans="1:9" ht="14.65" customHeight="1" x14ac:dyDescent="0.25"/>
    <row r="72" spans="1:9" ht="14.65" customHeight="1" x14ac:dyDescent="0.25"/>
    <row r="73" spans="1:9" ht="14.65" customHeight="1" x14ac:dyDescent="0.25"/>
    <row r="74" spans="1:9" ht="14.65" customHeight="1" x14ac:dyDescent="0.25"/>
    <row r="75" spans="1:9" ht="14.65" customHeight="1" x14ac:dyDescent="0.25"/>
    <row r="76" spans="1:9" ht="14.65" customHeight="1" x14ac:dyDescent="0.25"/>
    <row r="77" spans="1:9" ht="14.65" customHeight="1" x14ac:dyDescent="0.25"/>
    <row r="78" spans="1:9" ht="14.65" customHeight="1" x14ac:dyDescent="0.25"/>
    <row r="79" spans="1:9" ht="14.65" customHeight="1" x14ac:dyDescent="0.25"/>
    <row r="80" spans="1:9" ht="14.65" customHeight="1" x14ac:dyDescent="0.25"/>
    <row r="81" ht="14.65" customHeight="1" x14ac:dyDescent="0.25"/>
    <row r="82" ht="14.65" customHeight="1" x14ac:dyDescent="0.25"/>
    <row r="83" ht="14.65" customHeight="1" x14ac:dyDescent="0.25"/>
    <row r="84" ht="14.65" customHeight="1" x14ac:dyDescent="0.25"/>
    <row r="85" ht="14.65" customHeight="1" x14ac:dyDescent="0.25"/>
    <row r="86" ht="14.65" customHeight="1" x14ac:dyDescent="0.25"/>
    <row r="87" ht="14.65" customHeight="1" x14ac:dyDescent="0.25"/>
    <row r="88" ht="14.65" customHeight="1" x14ac:dyDescent="0.25"/>
    <row r="89" ht="14.65" customHeight="1" x14ac:dyDescent="0.25"/>
    <row r="90" ht="14.65" customHeight="1" x14ac:dyDescent="0.25"/>
    <row r="91" ht="14.65" customHeight="1" x14ac:dyDescent="0.25"/>
    <row r="92" ht="14.65" customHeight="1" x14ac:dyDescent="0.25"/>
    <row r="93" ht="14.65" customHeight="1" x14ac:dyDescent="0.25"/>
    <row r="94" ht="14.65" customHeight="1" x14ac:dyDescent="0.25"/>
    <row r="95" ht="14.65" customHeight="1" x14ac:dyDescent="0.25"/>
    <row r="96" ht="14.65" customHeight="1" x14ac:dyDescent="0.25"/>
    <row r="97" ht="14.65" customHeight="1" x14ac:dyDescent="0.25"/>
    <row r="98" ht="14.65" customHeight="1" x14ac:dyDescent="0.25"/>
    <row r="99" ht="14.65" customHeight="1" x14ac:dyDescent="0.25"/>
    <row r="100" ht="14.65" customHeight="1" x14ac:dyDescent="0.25"/>
    <row r="101" ht="14.65" customHeight="1" x14ac:dyDescent="0.25"/>
    <row r="102" ht="14.65" customHeight="1" x14ac:dyDescent="0.25"/>
    <row r="103" ht="14.65" customHeight="1" x14ac:dyDescent="0.25"/>
    <row r="104" ht="14.65" customHeight="1" x14ac:dyDescent="0.25"/>
    <row r="105" ht="14.65" customHeight="1" x14ac:dyDescent="0.25"/>
    <row r="106" ht="14.65" customHeight="1" x14ac:dyDescent="0.25"/>
    <row r="107" ht="14.65" customHeight="1" x14ac:dyDescent="0.25"/>
    <row r="108" ht="14.65" customHeight="1" x14ac:dyDescent="0.25"/>
    <row r="109" ht="14.65" customHeight="1" x14ac:dyDescent="0.25"/>
    <row r="110" ht="14.65" customHeight="1" x14ac:dyDescent="0.25"/>
    <row r="111" ht="14.65" customHeight="1" x14ac:dyDescent="0.25"/>
    <row r="112" ht="14.65" customHeight="1" x14ac:dyDescent="0.25"/>
    <row r="113" ht="14.65" customHeight="1" x14ac:dyDescent="0.25"/>
    <row r="114" ht="14.65" customHeight="1" x14ac:dyDescent="0.25"/>
    <row r="115" ht="14.65" customHeight="1" x14ac:dyDescent="0.25"/>
    <row r="116" ht="14.65" customHeight="1" x14ac:dyDescent="0.25"/>
    <row r="117" ht="14.65" customHeight="1" x14ac:dyDescent="0.25"/>
    <row r="118" ht="14.65" customHeight="1" x14ac:dyDescent="0.25"/>
    <row r="119" ht="14.65" customHeight="1" x14ac:dyDescent="0.25"/>
    <row r="120" ht="14.65" customHeight="1" x14ac:dyDescent="0.25"/>
    <row r="121" ht="14.65" customHeight="1" x14ac:dyDescent="0.25"/>
    <row r="122" ht="14.65" customHeight="1" x14ac:dyDescent="0.25"/>
    <row r="123" ht="14.65" customHeight="1" x14ac:dyDescent="0.25"/>
    <row r="124" ht="14.65" customHeight="1" x14ac:dyDescent="0.25"/>
    <row r="125" ht="14.65" customHeight="1" x14ac:dyDescent="0.25"/>
    <row r="126" ht="14.65" customHeight="1" x14ac:dyDescent="0.25"/>
    <row r="127" ht="14.65" customHeight="1" x14ac:dyDescent="0.25"/>
    <row r="128" ht="14.65" customHeight="1" x14ac:dyDescent="0.25"/>
    <row r="129" ht="14.65" customHeight="1" x14ac:dyDescent="0.25"/>
    <row r="130" ht="14.65" customHeight="1" x14ac:dyDescent="0.25"/>
    <row r="131" ht="14.65" customHeight="1" x14ac:dyDescent="0.25"/>
    <row r="132" ht="14.65" customHeight="1" x14ac:dyDescent="0.25"/>
    <row r="133" ht="14.65" customHeight="1" x14ac:dyDescent="0.25"/>
    <row r="134" ht="14.65" customHeight="1" x14ac:dyDescent="0.25"/>
    <row r="135" ht="14.65" customHeight="1" x14ac:dyDescent="0.25"/>
    <row r="136" ht="14.65" customHeight="1" x14ac:dyDescent="0.25"/>
    <row r="137" ht="14.65" customHeight="1" x14ac:dyDescent="0.25"/>
    <row r="138" ht="14.65" customHeight="1" x14ac:dyDescent="0.25"/>
    <row r="139" ht="14.65" customHeight="1" x14ac:dyDescent="0.25"/>
    <row r="140" ht="14.65" customHeight="1" x14ac:dyDescent="0.25"/>
    <row r="141" ht="14.65" customHeight="1" x14ac:dyDescent="0.25"/>
    <row r="142" ht="14.65" customHeight="1" x14ac:dyDescent="0.25"/>
    <row r="143" ht="14.65" customHeight="1" x14ac:dyDescent="0.25"/>
    <row r="144" ht="14.65" customHeight="1" x14ac:dyDescent="0.25"/>
    <row r="145" ht="14.65" customHeight="1" x14ac:dyDescent="0.25"/>
    <row r="146" ht="14.65" customHeight="1" x14ac:dyDescent="0.25"/>
    <row r="147" ht="14.65" customHeight="1" x14ac:dyDescent="0.25"/>
    <row r="148" ht="14.65" customHeight="1" x14ac:dyDescent="0.25"/>
    <row r="149" ht="14.65" customHeight="1" x14ac:dyDescent="0.25"/>
    <row r="150" ht="14.65" customHeight="1" x14ac:dyDescent="0.25"/>
    <row r="151" ht="14.65" customHeight="1" x14ac:dyDescent="0.25"/>
    <row r="152" ht="14.65" customHeight="1" x14ac:dyDescent="0.25"/>
    <row r="153" ht="14.65" customHeight="1" x14ac:dyDescent="0.25"/>
    <row r="154" ht="14.65" customHeight="1" x14ac:dyDescent="0.25"/>
    <row r="155" ht="14.65" customHeight="1" x14ac:dyDescent="0.25"/>
    <row r="156" ht="14.65" customHeight="1" x14ac:dyDescent="0.25"/>
    <row r="157" ht="14.65" customHeight="1" x14ac:dyDescent="0.25"/>
    <row r="158" ht="14.65" customHeight="1" x14ac:dyDescent="0.25"/>
    <row r="159" ht="14.65" customHeight="1" x14ac:dyDescent="0.25"/>
    <row r="160" ht="14.65" customHeight="1" x14ac:dyDescent="0.25"/>
    <row r="161" ht="14.65" customHeight="1" x14ac:dyDescent="0.25"/>
    <row r="162" ht="14.65" customHeight="1" x14ac:dyDescent="0.25"/>
    <row r="163" ht="14.65" customHeight="1" x14ac:dyDescent="0.25"/>
    <row r="164" ht="14.65" customHeight="1" x14ac:dyDescent="0.25"/>
    <row r="165" ht="14.65" customHeight="1" x14ac:dyDescent="0.25"/>
    <row r="166" ht="14.65" customHeight="1" x14ac:dyDescent="0.25"/>
    <row r="167" ht="14.65" customHeight="1" x14ac:dyDescent="0.25"/>
    <row r="168" ht="14.65" customHeight="1" x14ac:dyDescent="0.25"/>
    <row r="169" ht="14.65" customHeight="1" x14ac:dyDescent="0.25"/>
    <row r="170" ht="14.65" customHeight="1" x14ac:dyDescent="0.25"/>
    <row r="171" ht="14.65" customHeight="1" x14ac:dyDescent="0.25"/>
    <row r="172" ht="14.65" customHeight="1" x14ac:dyDescent="0.25"/>
    <row r="173" ht="14.65" customHeight="1" x14ac:dyDescent="0.25"/>
    <row r="174" ht="14.65" customHeight="1" x14ac:dyDescent="0.25"/>
    <row r="175" ht="14.65" customHeight="1" x14ac:dyDescent="0.25"/>
    <row r="176" ht="14.65" customHeight="1" x14ac:dyDescent="0.25"/>
    <row r="177" ht="14.65" customHeight="1" x14ac:dyDescent="0.25"/>
    <row r="178" ht="14.65" customHeight="1" x14ac:dyDescent="0.25"/>
    <row r="179" ht="14.65" customHeight="1" x14ac:dyDescent="0.25"/>
    <row r="180" ht="14.65" customHeight="1" x14ac:dyDescent="0.25"/>
    <row r="181" ht="14.65" customHeight="1" x14ac:dyDescent="0.25"/>
    <row r="182" ht="14.65" customHeight="1" x14ac:dyDescent="0.25"/>
    <row r="183" ht="14.65" customHeight="1" x14ac:dyDescent="0.25"/>
    <row r="184" ht="14.65" customHeight="1" x14ac:dyDescent="0.25"/>
    <row r="185" ht="14.65" customHeight="1" x14ac:dyDescent="0.25"/>
    <row r="186" ht="14.65" customHeight="1" x14ac:dyDescent="0.25"/>
    <row r="187" ht="14.65" customHeight="1" x14ac:dyDescent="0.25"/>
    <row r="188" ht="14.65" customHeight="1" x14ac:dyDescent="0.25"/>
    <row r="189" ht="14.65" customHeight="1" x14ac:dyDescent="0.25"/>
    <row r="190" ht="14.65" customHeight="1" x14ac:dyDescent="0.25"/>
    <row r="191" ht="14.65" customHeight="1" x14ac:dyDescent="0.25"/>
    <row r="192" ht="14.65" customHeight="1" x14ac:dyDescent="0.25"/>
    <row r="193" ht="14.65" customHeight="1" x14ac:dyDescent="0.25"/>
    <row r="194" ht="14.65" customHeight="1" x14ac:dyDescent="0.25"/>
    <row r="195" ht="14.65" customHeight="1" x14ac:dyDescent="0.25"/>
    <row r="196" ht="14.65" customHeight="1" x14ac:dyDescent="0.25"/>
    <row r="197" ht="14.65" customHeight="1" x14ac:dyDescent="0.25"/>
    <row r="198" ht="14.65" customHeight="1" x14ac:dyDescent="0.25"/>
    <row r="199" ht="14.65" customHeight="1" x14ac:dyDescent="0.25"/>
    <row r="200" ht="14.65" customHeight="1" x14ac:dyDescent="0.25"/>
    <row r="201" ht="14.65" customHeight="1" x14ac:dyDescent="0.25"/>
    <row r="202" ht="14.65" customHeight="1" x14ac:dyDescent="0.25"/>
    <row r="203" ht="14.65" customHeight="1" x14ac:dyDescent="0.25"/>
    <row r="204" ht="14.65" customHeight="1" x14ac:dyDescent="0.25"/>
    <row r="205" ht="14.65" customHeight="1" x14ac:dyDescent="0.25"/>
    <row r="206" ht="14.65" customHeight="1" x14ac:dyDescent="0.25"/>
    <row r="207" ht="14.65" customHeight="1" x14ac:dyDescent="0.25"/>
    <row r="208" ht="14.65" customHeight="1" x14ac:dyDescent="0.25"/>
    <row r="209" ht="14.65" customHeight="1" x14ac:dyDescent="0.25"/>
    <row r="210" ht="14.65" customHeight="1" x14ac:dyDescent="0.25"/>
    <row r="211" ht="14.65" customHeight="1" x14ac:dyDescent="0.25"/>
    <row r="212" ht="14.65" customHeight="1" x14ac:dyDescent="0.25"/>
    <row r="213" ht="14.65" customHeight="1" x14ac:dyDescent="0.25"/>
    <row r="214" ht="14.65" customHeight="1" x14ac:dyDescent="0.25"/>
    <row r="215" ht="14.65" customHeight="1" x14ac:dyDescent="0.25"/>
    <row r="216" ht="14.65" customHeight="1" x14ac:dyDescent="0.25"/>
    <row r="217" ht="14.65" customHeight="1" x14ac:dyDescent="0.25"/>
    <row r="218" ht="14.65" customHeight="1" x14ac:dyDescent="0.25"/>
    <row r="219" ht="14.65" customHeight="1" x14ac:dyDescent="0.25"/>
    <row r="220" ht="14.65" customHeight="1" x14ac:dyDescent="0.25"/>
    <row r="221" ht="14.65" customHeight="1" x14ac:dyDescent="0.25"/>
    <row r="222" ht="14.65" customHeight="1" x14ac:dyDescent="0.25"/>
    <row r="223" ht="14.65" customHeight="1" x14ac:dyDescent="0.25"/>
    <row r="224" ht="14.65" customHeight="1" x14ac:dyDescent="0.25"/>
    <row r="225" ht="14.65" customHeight="1" x14ac:dyDescent="0.25"/>
    <row r="226" ht="14.65" customHeight="1" x14ac:dyDescent="0.25"/>
    <row r="227" ht="14.65" customHeight="1" x14ac:dyDescent="0.25"/>
    <row r="228" ht="14.65" customHeight="1" x14ac:dyDescent="0.25"/>
    <row r="229" ht="14.65" customHeight="1" x14ac:dyDescent="0.25"/>
    <row r="230" ht="14.65" customHeight="1" x14ac:dyDescent="0.25"/>
    <row r="231" ht="14.65" customHeight="1" x14ac:dyDescent="0.25"/>
    <row r="232" ht="14.65" customHeight="1" x14ac:dyDescent="0.25"/>
    <row r="233" ht="14.65" customHeight="1" x14ac:dyDescent="0.25"/>
    <row r="234" ht="14.65" customHeight="1" x14ac:dyDescent="0.25"/>
    <row r="235" ht="14.65" customHeight="1" x14ac:dyDescent="0.25"/>
    <row r="236" ht="14.65" customHeight="1" x14ac:dyDescent="0.25"/>
    <row r="237" ht="14.65" customHeight="1" x14ac:dyDescent="0.25"/>
    <row r="238" ht="14.65" customHeight="1" x14ac:dyDescent="0.25"/>
    <row r="239" ht="14.65" customHeight="1" x14ac:dyDescent="0.25"/>
    <row r="240" ht="14.65" customHeight="1" x14ac:dyDescent="0.25"/>
    <row r="241" ht="14.65" customHeight="1" x14ac:dyDescent="0.25"/>
    <row r="242" ht="14.65" customHeight="1" x14ac:dyDescent="0.25"/>
    <row r="243" ht="14.65" customHeight="1" x14ac:dyDescent="0.25"/>
    <row r="244" ht="14.65" customHeight="1" x14ac:dyDescent="0.25"/>
    <row r="245" ht="14.65" customHeight="1" x14ac:dyDescent="0.25"/>
    <row r="246" ht="14.65" customHeight="1" x14ac:dyDescent="0.25"/>
    <row r="247" ht="14.65" customHeight="1" x14ac:dyDescent="0.25"/>
    <row r="248" ht="14.65" customHeight="1" x14ac:dyDescent="0.25"/>
    <row r="249" ht="14.65" customHeight="1" x14ac:dyDescent="0.25"/>
    <row r="250" ht="14.65" customHeight="1" x14ac:dyDescent="0.25"/>
    <row r="251" ht="14.65" customHeight="1" x14ac:dyDescent="0.25"/>
    <row r="252" ht="14.65" customHeight="1" x14ac:dyDescent="0.25"/>
    <row r="253" ht="14.65" customHeight="1" x14ac:dyDescent="0.25"/>
    <row r="254" ht="14.65" customHeight="1" x14ac:dyDescent="0.25"/>
    <row r="255" ht="14.65" customHeight="1" x14ac:dyDescent="0.25"/>
    <row r="256" ht="14.65" customHeight="1" x14ac:dyDescent="0.25"/>
    <row r="257" ht="14.65" customHeight="1" x14ac:dyDescent="0.25"/>
    <row r="258" ht="14.65" customHeight="1" x14ac:dyDescent="0.25"/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tabSelected="1" zoomScaleNormal="100" workbookViewId="0">
      <selection activeCell="K23" sqref="K23"/>
    </sheetView>
  </sheetViews>
  <sheetFormatPr defaultRowHeight="15" x14ac:dyDescent="0.25"/>
  <cols>
    <col min="1" max="1" width="9.28515625" customWidth="1"/>
    <col min="2" max="2" width="45.85546875" customWidth="1"/>
    <col min="3" max="4" width="0" hidden="1" customWidth="1"/>
    <col min="5" max="5" width="10.7109375" customWidth="1"/>
    <col min="6" max="6" width="9.5703125" customWidth="1"/>
    <col min="7" max="7" width="10.5703125" customWidth="1"/>
    <col min="9" max="9" width="35.28515625" customWidth="1"/>
  </cols>
  <sheetData>
    <row r="1" spans="1:9" x14ac:dyDescent="0.25">
      <c r="A1" s="29" t="s">
        <v>435</v>
      </c>
      <c r="B1" s="29"/>
    </row>
    <row r="2" spans="1:9" x14ac:dyDescent="0.25">
      <c r="A2" s="30" t="s">
        <v>0</v>
      </c>
      <c r="B2" s="31" t="s">
        <v>282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35" t="s">
        <v>431</v>
      </c>
      <c r="I2" s="35" t="s">
        <v>432</v>
      </c>
    </row>
    <row r="3" spans="1:9" x14ac:dyDescent="0.25">
      <c r="A3" s="36"/>
      <c r="B3" s="37"/>
      <c r="C3" s="38" t="s">
        <v>97</v>
      </c>
      <c r="D3" s="37" t="s">
        <v>8</v>
      </c>
      <c r="E3" s="39">
        <v>2013</v>
      </c>
      <c r="F3" s="55" t="s">
        <v>436</v>
      </c>
      <c r="G3" s="40" t="s">
        <v>9</v>
      </c>
      <c r="H3" s="40" t="s">
        <v>9</v>
      </c>
      <c r="I3" s="40"/>
    </row>
    <row r="4" spans="1:9" ht="14.65" customHeight="1" x14ac:dyDescent="0.35">
      <c r="A4" s="3"/>
      <c r="B4" s="13"/>
      <c r="C4" s="4"/>
      <c r="D4" s="4"/>
      <c r="E4" s="4"/>
      <c r="F4" s="13"/>
      <c r="G4" s="4"/>
      <c r="H4" s="13"/>
      <c r="I4" s="5"/>
    </row>
    <row r="5" spans="1:9" ht="14.65" customHeight="1" x14ac:dyDescent="0.35">
      <c r="A5" s="25" t="s">
        <v>283</v>
      </c>
      <c r="B5" s="15" t="s">
        <v>284</v>
      </c>
      <c r="C5" s="2">
        <v>1574167</v>
      </c>
      <c r="D5" s="2">
        <v>1631564.69</v>
      </c>
      <c r="E5" s="2">
        <v>1564049</v>
      </c>
      <c r="F5" s="17">
        <v>1621446.74</v>
      </c>
      <c r="G5" s="2">
        <f t="shared" ref="G5:G12" si="0">SUM(E5-F5)</f>
        <v>-57397.739999999991</v>
      </c>
      <c r="H5" s="15"/>
      <c r="I5" s="7"/>
    </row>
    <row r="6" spans="1:9" ht="14.65" customHeight="1" x14ac:dyDescent="0.35">
      <c r="A6" s="25" t="s">
        <v>285</v>
      </c>
      <c r="B6" s="15" t="s">
        <v>286</v>
      </c>
      <c r="C6" s="2">
        <v>290000</v>
      </c>
      <c r="D6" s="2">
        <v>274018.95</v>
      </c>
      <c r="E6" s="2">
        <v>10584</v>
      </c>
      <c r="F6" s="17">
        <v>-5396.55</v>
      </c>
      <c r="G6" s="2">
        <f t="shared" si="0"/>
        <v>15980.55</v>
      </c>
      <c r="H6" s="15"/>
      <c r="I6" s="7"/>
    </row>
    <row r="7" spans="1:9" ht="14.65" customHeight="1" x14ac:dyDescent="0.25">
      <c r="A7" s="8" t="s">
        <v>287</v>
      </c>
      <c r="B7" s="15" t="s">
        <v>288</v>
      </c>
      <c r="C7" s="2">
        <v>1115404</v>
      </c>
      <c r="D7" s="2">
        <v>1003935.91</v>
      </c>
      <c r="E7" s="2">
        <v>111423</v>
      </c>
      <c r="F7" s="17">
        <v>0</v>
      </c>
      <c r="G7" s="2">
        <f t="shared" si="0"/>
        <v>111423</v>
      </c>
      <c r="H7" s="15"/>
      <c r="I7" s="7"/>
    </row>
    <row r="8" spans="1:9" ht="14.65" customHeight="1" x14ac:dyDescent="0.35">
      <c r="A8" s="8" t="s">
        <v>289</v>
      </c>
      <c r="B8" s="15" t="s">
        <v>290</v>
      </c>
      <c r="C8" s="2">
        <v>500000</v>
      </c>
      <c r="D8" s="2">
        <v>415000</v>
      </c>
      <c r="E8" s="2">
        <v>500000</v>
      </c>
      <c r="F8" s="17">
        <v>415000</v>
      </c>
      <c r="G8" s="2">
        <f t="shared" si="0"/>
        <v>85000</v>
      </c>
      <c r="H8" s="15"/>
      <c r="I8" s="7"/>
    </row>
    <row r="9" spans="1:9" ht="14.65" customHeight="1" x14ac:dyDescent="0.35">
      <c r="A9" s="8" t="s">
        <v>291</v>
      </c>
      <c r="B9" s="15" t="s">
        <v>292</v>
      </c>
      <c r="C9" s="2">
        <v>500000</v>
      </c>
      <c r="D9" s="2">
        <v>440500</v>
      </c>
      <c r="E9" s="2">
        <v>500000</v>
      </c>
      <c r="F9" s="17">
        <v>440500</v>
      </c>
      <c r="G9" s="2">
        <f t="shared" si="0"/>
        <v>59500</v>
      </c>
      <c r="H9" s="15"/>
      <c r="I9" s="7"/>
    </row>
    <row r="10" spans="1:9" ht="14.65" customHeight="1" x14ac:dyDescent="0.25">
      <c r="A10" s="8" t="s">
        <v>293</v>
      </c>
      <c r="B10" s="15" t="s">
        <v>294</v>
      </c>
      <c r="C10" s="2">
        <v>117176</v>
      </c>
      <c r="D10" s="2">
        <v>102535.19</v>
      </c>
      <c r="E10" s="2">
        <v>64402</v>
      </c>
      <c r="F10" s="17">
        <v>49761.59</v>
      </c>
      <c r="G10" s="2">
        <f t="shared" si="0"/>
        <v>14640.410000000003</v>
      </c>
      <c r="H10" s="15"/>
      <c r="I10" s="7"/>
    </row>
    <row r="11" spans="1:9" ht="14.65" customHeight="1" x14ac:dyDescent="0.25">
      <c r="A11" s="8" t="s">
        <v>295</v>
      </c>
      <c r="B11" s="15" t="s">
        <v>296</v>
      </c>
      <c r="C11" s="2">
        <v>400000</v>
      </c>
      <c r="D11" s="2">
        <v>0</v>
      </c>
      <c r="E11" s="2">
        <v>400000</v>
      </c>
      <c r="F11" s="17">
        <v>0</v>
      </c>
      <c r="G11" s="2">
        <f t="shared" si="0"/>
        <v>400000</v>
      </c>
      <c r="H11" s="15"/>
      <c r="I11" s="7"/>
    </row>
    <row r="12" spans="1:9" ht="14.65" customHeight="1" x14ac:dyDescent="0.25">
      <c r="A12" s="8" t="s">
        <v>297</v>
      </c>
      <c r="B12" s="15" t="s">
        <v>298</v>
      </c>
      <c r="C12" s="2">
        <v>969096</v>
      </c>
      <c r="D12" s="2">
        <v>1632</v>
      </c>
      <c r="E12" s="2">
        <v>967464</v>
      </c>
      <c r="F12" s="17">
        <v>0</v>
      </c>
      <c r="G12" s="2">
        <f t="shared" si="0"/>
        <v>967464</v>
      </c>
      <c r="H12" s="15"/>
      <c r="I12" s="7"/>
    </row>
    <row r="13" spans="1:9" ht="14.65" customHeight="1" x14ac:dyDescent="0.35">
      <c r="A13" s="9"/>
      <c r="B13" s="15"/>
      <c r="C13" s="1"/>
      <c r="D13" s="1"/>
      <c r="E13" s="1"/>
      <c r="F13" s="15"/>
      <c r="G13" s="1"/>
      <c r="H13" s="15"/>
      <c r="I13" s="7"/>
    </row>
    <row r="14" spans="1:9" ht="14.65" customHeight="1" x14ac:dyDescent="0.35">
      <c r="A14" s="3"/>
      <c r="B14" s="13"/>
      <c r="C14" s="4"/>
      <c r="D14" s="4"/>
      <c r="E14" s="4"/>
      <c r="F14" s="13"/>
      <c r="G14" s="4"/>
      <c r="H14" s="13"/>
      <c r="I14" s="5"/>
    </row>
    <row r="15" spans="1:9" ht="14.65" customHeight="1" x14ac:dyDescent="0.35">
      <c r="A15" s="10"/>
      <c r="B15" s="16"/>
      <c r="C15" s="11">
        <f>SUM(C5:C14)</f>
        <v>5465843</v>
      </c>
      <c r="D15" s="11">
        <f>SUM(D5:D14)</f>
        <v>3869186.7399999998</v>
      </c>
      <c r="E15" s="11">
        <f>SUM(E5:E14)</f>
        <v>4117922</v>
      </c>
      <c r="F15" s="18">
        <f>SUM(F5:F14)</f>
        <v>2521311.7799999998</v>
      </c>
      <c r="G15" s="11">
        <f>SUM(G5:G14)</f>
        <v>1596610.22</v>
      </c>
      <c r="H15" s="16"/>
      <c r="I15" s="12"/>
    </row>
    <row r="16" spans="1:9" ht="14.65" customHeight="1" x14ac:dyDescent="0.35">
      <c r="A16" s="1"/>
      <c r="B16" s="1"/>
      <c r="C16" s="1"/>
      <c r="D16" s="1"/>
      <c r="E16" s="1"/>
      <c r="F16" s="1"/>
      <c r="G16" s="1"/>
      <c r="H16" s="1"/>
    </row>
    <row r="17" spans="1:8" ht="14.6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4.6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4.6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4.6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4.6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4.6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4.6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4.6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4.6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4.6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4.6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4.6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4.6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4.6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4.6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4.6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4.6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4.6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4.6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4.6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4.6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4.6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4.6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4.6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4.6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4.6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4.6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4.6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4.6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4.6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4.6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4.6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4.6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4.6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4.6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4.6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6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6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6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6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6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6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6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6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6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6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6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6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6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6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6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6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6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6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6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6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6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6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6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6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6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6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6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6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6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6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6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6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6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6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6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4.6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4.6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4.6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4.6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4.6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4.6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4.6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4.6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4.6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4.6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4.6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4.6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4.6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4.6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4.6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4.6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4.6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4.6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4.6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4.6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4.6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4.6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4.6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4.6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4.6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4.6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4.6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4.6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4.6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4.6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4.6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4.6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4.6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4.6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4.6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4.6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4.6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4.6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4.6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4.6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4.6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4.6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4.6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4.6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4.6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4.6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4.6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4.6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4.6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4.6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4.6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4.6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4.6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4.6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4.6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4.65" customHeight="1" x14ac:dyDescent="0.25"/>
    <row r="144" spans="1:8" ht="14.65" customHeight="1" x14ac:dyDescent="0.25"/>
    <row r="145" ht="14.65" customHeight="1" x14ac:dyDescent="0.25"/>
    <row r="146" ht="14.65" customHeight="1" x14ac:dyDescent="0.25"/>
    <row r="147" ht="14.65" customHeight="1" x14ac:dyDescent="0.25"/>
    <row r="148" ht="14.65" customHeight="1" x14ac:dyDescent="0.25"/>
    <row r="149" ht="14.65" customHeight="1" x14ac:dyDescent="0.25"/>
    <row r="150" ht="14.65" customHeight="1" x14ac:dyDescent="0.25"/>
    <row r="151" ht="14.65" customHeight="1" x14ac:dyDescent="0.25"/>
    <row r="152" ht="14.65" customHeight="1" x14ac:dyDescent="0.25"/>
    <row r="153" ht="14.65" customHeight="1" x14ac:dyDescent="0.25"/>
    <row r="154" ht="14.65" customHeight="1" x14ac:dyDescent="0.25"/>
    <row r="155" ht="14.65" customHeight="1" x14ac:dyDescent="0.25"/>
    <row r="156" ht="14.65" customHeight="1" x14ac:dyDescent="0.25"/>
    <row r="157" ht="14.65" customHeight="1" x14ac:dyDescent="0.25"/>
    <row r="158" ht="14.65" customHeight="1" x14ac:dyDescent="0.25"/>
    <row r="159" ht="14.65" customHeight="1" x14ac:dyDescent="0.25"/>
    <row r="160" ht="14.65" customHeight="1" x14ac:dyDescent="0.25"/>
    <row r="161" ht="14.65" customHeight="1" x14ac:dyDescent="0.25"/>
    <row r="162" ht="14.65" customHeight="1" x14ac:dyDescent="0.25"/>
    <row r="163" ht="14.65" customHeight="1" x14ac:dyDescent="0.25"/>
    <row r="164" ht="14.65" customHeight="1" x14ac:dyDescent="0.25"/>
    <row r="165" ht="14.65" customHeight="1" x14ac:dyDescent="0.25"/>
    <row r="166" ht="14.65" customHeight="1" x14ac:dyDescent="0.25"/>
    <row r="167" ht="14.65" customHeight="1" x14ac:dyDescent="0.25"/>
    <row r="168" ht="14.65" customHeight="1" x14ac:dyDescent="0.25"/>
    <row r="169" ht="14.65" customHeight="1" x14ac:dyDescent="0.25"/>
    <row r="170" ht="14.65" customHeight="1" x14ac:dyDescent="0.25"/>
    <row r="171" ht="14.65" customHeight="1" x14ac:dyDescent="0.25"/>
    <row r="172" ht="14.65" customHeight="1" x14ac:dyDescent="0.25"/>
    <row r="173" ht="14.65" customHeight="1" x14ac:dyDescent="0.25"/>
    <row r="174" ht="14.65" customHeight="1" x14ac:dyDescent="0.25"/>
    <row r="175" ht="14.65" customHeight="1" x14ac:dyDescent="0.25"/>
    <row r="176" ht="14.65" customHeight="1" x14ac:dyDescent="0.25"/>
    <row r="177" ht="14.65" customHeight="1" x14ac:dyDescent="0.25"/>
    <row r="178" ht="14.65" customHeight="1" x14ac:dyDescent="0.25"/>
    <row r="179" ht="14.65" customHeight="1" x14ac:dyDescent="0.25"/>
    <row r="180" ht="14.65" customHeight="1" x14ac:dyDescent="0.25"/>
    <row r="181" ht="14.65" customHeight="1" x14ac:dyDescent="0.25"/>
    <row r="182" ht="14.65" customHeight="1" x14ac:dyDescent="0.25"/>
    <row r="183" ht="14.65" customHeight="1" x14ac:dyDescent="0.25"/>
    <row r="184" ht="14.65" customHeight="1" x14ac:dyDescent="0.25"/>
    <row r="185" ht="14.65" customHeight="1" x14ac:dyDescent="0.25"/>
    <row r="186" ht="14.65" customHeight="1" x14ac:dyDescent="0.25"/>
    <row r="187" ht="14.65" customHeight="1" x14ac:dyDescent="0.25"/>
    <row r="188" ht="14.65" customHeight="1" x14ac:dyDescent="0.25"/>
    <row r="189" ht="14.65" customHeight="1" x14ac:dyDescent="0.25"/>
    <row r="190" ht="14.65" customHeight="1" x14ac:dyDescent="0.25"/>
    <row r="191" ht="14.65" customHeight="1" x14ac:dyDescent="0.25"/>
    <row r="192" ht="14.65" customHeight="1" x14ac:dyDescent="0.25"/>
    <row r="193" ht="14.65" customHeight="1" x14ac:dyDescent="0.25"/>
    <row r="194" ht="14.65" customHeight="1" x14ac:dyDescent="0.25"/>
    <row r="195" ht="14.65" customHeight="1" x14ac:dyDescent="0.25"/>
    <row r="196" ht="14.65" customHeight="1" x14ac:dyDescent="0.25"/>
    <row r="197" ht="14.65" customHeight="1" x14ac:dyDescent="0.25"/>
    <row r="198" ht="14.65" customHeight="1" x14ac:dyDescent="0.25"/>
    <row r="199" ht="14.65" customHeight="1" x14ac:dyDescent="0.25"/>
    <row r="200" ht="14.65" customHeight="1" x14ac:dyDescent="0.25"/>
    <row r="201" ht="14.65" customHeight="1" x14ac:dyDescent="0.25"/>
    <row r="202" ht="14.65" customHeight="1" x14ac:dyDescent="0.25"/>
    <row r="203" ht="14.65" customHeight="1" x14ac:dyDescent="0.25"/>
    <row r="204" ht="14.65" customHeight="1" x14ac:dyDescent="0.25"/>
    <row r="205" ht="14.65" customHeight="1" x14ac:dyDescent="0.25"/>
    <row r="206" ht="14.65" customHeight="1" x14ac:dyDescent="0.25"/>
    <row r="207" ht="14.65" customHeight="1" x14ac:dyDescent="0.25"/>
    <row r="208" ht="14.65" customHeight="1" x14ac:dyDescent="0.25"/>
    <row r="209" ht="14.65" customHeight="1" x14ac:dyDescent="0.25"/>
    <row r="210" ht="14.65" customHeight="1" x14ac:dyDescent="0.25"/>
    <row r="211" ht="14.65" customHeight="1" x14ac:dyDescent="0.25"/>
    <row r="212" ht="14.65" customHeight="1" x14ac:dyDescent="0.25"/>
    <row r="213" ht="14.65" customHeight="1" x14ac:dyDescent="0.25"/>
    <row r="214" ht="14.65" customHeight="1" x14ac:dyDescent="0.25"/>
    <row r="215" ht="14.65" customHeight="1" x14ac:dyDescent="0.25"/>
    <row r="216" ht="14.65" customHeight="1" x14ac:dyDescent="0.25"/>
    <row r="217" ht="14.65" customHeight="1" x14ac:dyDescent="0.25"/>
    <row r="218" ht="14.65" customHeight="1" x14ac:dyDescent="0.25"/>
    <row r="219" ht="14.65" customHeight="1" x14ac:dyDescent="0.25"/>
    <row r="220" ht="14.65" customHeight="1" x14ac:dyDescent="0.25"/>
    <row r="221" ht="14.65" customHeight="1" x14ac:dyDescent="0.25"/>
    <row r="222" ht="14.65" customHeight="1" x14ac:dyDescent="0.25"/>
    <row r="223" ht="14.65" customHeight="1" x14ac:dyDescent="0.25"/>
    <row r="224" ht="14.65" customHeight="1" x14ac:dyDescent="0.25"/>
    <row r="225" ht="14.65" customHeight="1" x14ac:dyDescent="0.25"/>
    <row r="226" ht="14.65" customHeight="1" x14ac:dyDescent="0.25"/>
    <row r="227" ht="14.65" customHeight="1" x14ac:dyDescent="0.25"/>
    <row r="228" ht="14.65" customHeight="1" x14ac:dyDescent="0.25"/>
    <row r="229" ht="14.65" customHeight="1" x14ac:dyDescent="0.25"/>
    <row r="230" ht="14.65" customHeight="1" x14ac:dyDescent="0.25"/>
    <row r="231" ht="14.65" customHeight="1" x14ac:dyDescent="0.25"/>
    <row r="232" ht="14.65" customHeight="1" x14ac:dyDescent="0.25"/>
    <row r="233" ht="14.65" customHeight="1" x14ac:dyDescent="0.25"/>
    <row r="234" ht="14.65" customHeight="1" x14ac:dyDescent="0.25"/>
    <row r="235" ht="14.65" customHeight="1" x14ac:dyDescent="0.25"/>
    <row r="236" ht="14.65" customHeight="1" x14ac:dyDescent="0.25"/>
    <row r="237" ht="14.65" customHeight="1" x14ac:dyDescent="0.25"/>
    <row r="238" ht="14.65" customHeight="1" x14ac:dyDescent="0.25"/>
    <row r="239" ht="14.65" customHeight="1" x14ac:dyDescent="0.25"/>
    <row r="240" ht="14.65" customHeight="1" x14ac:dyDescent="0.25"/>
    <row r="241" ht="14.65" customHeight="1" x14ac:dyDescent="0.25"/>
    <row r="242" ht="14.65" customHeight="1" x14ac:dyDescent="0.25"/>
    <row r="243" ht="14.65" customHeight="1" x14ac:dyDescent="0.25"/>
    <row r="244" ht="14.65" customHeight="1" x14ac:dyDescent="0.25"/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5"/>
  <sheetViews>
    <sheetView zoomScaleNormal="100" workbookViewId="0">
      <selection activeCell="N22" sqref="N22"/>
    </sheetView>
  </sheetViews>
  <sheetFormatPr defaultRowHeight="15" x14ac:dyDescent="0.25"/>
  <cols>
    <col min="1" max="1" width="9.28515625" customWidth="1"/>
    <col min="2" max="2" width="46.85546875" customWidth="1"/>
    <col min="3" max="4" width="0" hidden="1" customWidth="1"/>
    <col min="5" max="8" width="11.7109375" customWidth="1"/>
    <col min="9" max="9" width="36.7109375" customWidth="1"/>
  </cols>
  <sheetData>
    <row r="1" spans="1:9" x14ac:dyDescent="0.25">
      <c r="A1" s="29" t="s">
        <v>435</v>
      </c>
      <c r="B1" s="29"/>
    </row>
    <row r="2" spans="1:9" ht="14.65" x14ac:dyDescent="0.35">
      <c r="A2" s="30"/>
      <c r="B2" s="31"/>
      <c r="C2" s="32" t="s">
        <v>2</v>
      </c>
      <c r="D2" s="31" t="s">
        <v>3</v>
      </c>
      <c r="E2" s="33" t="s">
        <v>492</v>
      </c>
      <c r="F2" s="34" t="s">
        <v>5</v>
      </c>
      <c r="G2" s="35" t="s">
        <v>6</v>
      </c>
      <c r="H2" s="35" t="s">
        <v>431</v>
      </c>
      <c r="I2" s="35" t="s">
        <v>432</v>
      </c>
    </row>
    <row r="3" spans="1:9" x14ac:dyDescent="0.25">
      <c r="A3" s="36"/>
      <c r="B3" s="37" t="s">
        <v>299</v>
      </c>
      <c r="C3" s="38" t="s">
        <v>7</v>
      </c>
      <c r="D3" s="37" t="s">
        <v>8</v>
      </c>
      <c r="E3" s="39">
        <v>2013</v>
      </c>
      <c r="F3" s="55" t="s">
        <v>436</v>
      </c>
      <c r="G3" s="40" t="s">
        <v>9</v>
      </c>
      <c r="H3" s="40" t="s">
        <v>9</v>
      </c>
      <c r="I3" s="40"/>
    </row>
    <row r="4" spans="1:9" ht="8.25" customHeight="1" x14ac:dyDescent="0.35">
      <c r="A4" s="3"/>
      <c r="B4" s="13"/>
      <c r="C4" s="4"/>
      <c r="D4" s="4"/>
      <c r="E4" s="4"/>
      <c r="F4" s="13"/>
      <c r="G4" s="4"/>
      <c r="H4" s="24"/>
      <c r="I4" s="5"/>
    </row>
    <row r="5" spans="1:9" x14ac:dyDescent="0.25">
      <c r="A5" s="105" t="s">
        <v>300</v>
      </c>
      <c r="B5" s="16" t="s">
        <v>301</v>
      </c>
      <c r="C5" s="11">
        <v>10712140</v>
      </c>
      <c r="D5" s="11">
        <v>10154620.57</v>
      </c>
      <c r="E5" s="11">
        <v>601623</v>
      </c>
      <c r="F5" s="18">
        <v>44103.62</v>
      </c>
      <c r="G5" s="11">
        <f t="shared" ref="G5:G40" si="0">SUM(E5-F5)</f>
        <v>557519.38</v>
      </c>
      <c r="H5" s="18">
        <v>100000</v>
      </c>
      <c r="I5" s="12" t="s">
        <v>495</v>
      </c>
    </row>
    <row r="6" spans="1:9" x14ac:dyDescent="0.25">
      <c r="A6" s="104" t="s">
        <v>302</v>
      </c>
      <c r="B6" s="96" t="s">
        <v>303</v>
      </c>
      <c r="C6" s="103">
        <v>-1800000</v>
      </c>
      <c r="D6" s="103">
        <v>0</v>
      </c>
      <c r="E6" s="103">
        <v>-1800000</v>
      </c>
      <c r="F6" s="103">
        <v>0</v>
      </c>
      <c r="G6" s="103">
        <f t="shared" si="0"/>
        <v>-1800000</v>
      </c>
      <c r="H6" s="103">
        <v>-1800000</v>
      </c>
      <c r="I6" s="94" t="s">
        <v>496</v>
      </c>
    </row>
    <row r="7" spans="1:9" x14ac:dyDescent="0.25">
      <c r="A7" s="101" t="s">
        <v>304</v>
      </c>
      <c r="B7" s="102" t="s">
        <v>305</v>
      </c>
      <c r="C7" s="103">
        <v>0</v>
      </c>
      <c r="D7" s="103">
        <v>-126000</v>
      </c>
      <c r="E7" s="103">
        <v>0</v>
      </c>
      <c r="F7" s="103">
        <v>-6000</v>
      </c>
      <c r="G7" s="103">
        <f t="shared" si="0"/>
        <v>6000</v>
      </c>
      <c r="H7" s="103">
        <v>-12000</v>
      </c>
      <c r="I7" s="94" t="s">
        <v>497</v>
      </c>
    </row>
    <row r="8" spans="1:9" x14ac:dyDescent="0.25">
      <c r="A8" s="101" t="s">
        <v>306</v>
      </c>
      <c r="B8" s="102" t="s">
        <v>307</v>
      </c>
      <c r="C8" s="103">
        <v>251200</v>
      </c>
      <c r="D8" s="103">
        <v>257827.14</v>
      </c>
      <c r="E8" s="103">
        <v>-480000</v>
      </c>
      <c r="F8" s="103">
        <v>-480000</v>
      </c>
      <c r="G8" s="103">
        <f t="shared" si="0"/>
        <v>0</v>
      </c>
      <c r="H8" s="103">
        <v>-480000</v>
      </c>
      <c r="I8" s="94" t="s">
        <v>498</v>
      </c>
    </row>
    <row r="9" spans="1:9" x14ac:dyDescent="0.25">
      <c r="A9" s="104" t="s">
        <v>308</v>
      </c>
      <c r="B9" s="102" t="s">
        <v>309</v>
      </c>
      <c r="C9" s="103">
        <v>8971090</v>
      </c>
      <c r="D9" s="103">
        <v>7841935.4000000004</v>
      </c>
      <c r="E9" s="103">
        <v>4252239</v>
      </c>
      <c r="F9" s="103">
        <v>3123085.24</v>
      </c>
      <c r="G9" s="103">
        <f t="shared" si="0"/>
        <v>1129153.7599999998</v>
      </c>
      <c r="H9" s="103">
        <v>4252239</v>
      </c>
      <c r="I9" s="94" t="s">
        <v>483</v>
      </c>
    </row>
    <row r="10" spans="1:9" x14ac:dyDescent="0.25">
      <c r="A10" s="104" t="s">
        <v>310</v>
      </c>
      <c r="B10" s="102" t="s">
        <v>311</v>
      </c>
      <c r="C10" s="103">
        <v>8619011</v>
      </c>
      <c r="D10" s="103">
        <v>7136244.4199999999</v>
      </c>
      <c r="E10" s="103">
        <v>6446037</v>
      </c>
      <c r="F10" s="103">
        <v>4963270.08</v>
      </c>
      <c r="G10" s="103">
        <f t="shared" si="0"/>
        <v>1482766.92</v>
      </c>
      <c r="H10" s="103">
        <v>6446037</v>
      </c>
      <c r="I10" s="94" t="s">
        <v>506</v>
      </c>
    </row>
    <row r="11" spans="1:9" x14ac:dyDescent="0.25">
      <c r="A11" s="104" t="s">
        <v>312</v>
      </c>
      <c r="B11" s="102" t="s">
        <v>313</v>
      </c>
      <c r="C11" s="103">
        <v>-1000000</v>
      </c>
      <c r="D11" s="103">
        <v>0</v>
      </c>
      <c r="E11" s="103">
        <v>-1000000</v>
      </c>
      <c r="F11" s="103">
        <v>0</v>
      </c>
      <c r="G11" s="103">
        <f t="shared" si="0"/>
        <v>-1000000</v>
      </c>
      <c r="H11" s="103">
        <v>-1000000</v>
      </c>
      <c r="I11" s="94" t="s">
        <v>496</v>
      </c>
    </row>
    <row r="12" spans="1:9" x14ac:dyDescent="0.25">
      <c r="A12" s="104" t="s">
        <v>314</v>
      </c>
      <c r="B12" s="102" t="s">
        <v>315</v>
      </c>
      <c r="C12" s="103">
        <v>1737000</v>
      </c>
      <c r="D12" s="103">
        <v>1738849.17</v>
      </c>
      <c r="E12" s="103">
        <v>44499</v>
      </c>
      <c r="F12" s="103">
        <v>46500</v>
      </c>
      <c r="G12" s="103">
        <f t="shared" si="0"/>
        <v>-2001</v>
      </c>
      <c r="H12" s="103">
        <v>46500</v>
      </c>
      <c r="I12" s="94" t="s">
        <v>499</v>
      </c>
    </row>
    <row r="13" spans="1:9" x14ac:dyDescent="0.25">
      <c r="A13" s="104" t="s">
        <v>316</v>
      </c>
      <c r="B13" s="102" t="s">
        <v>317</v>
      </c>
      <c r="C13" s="103">
        <v>-960000</v>
      </c>
      <c r="D13" s="103">
        <v>0</v>
      </c>
      <c r="E13" s="103">
        <v>-960000</v>
      </c>
      <c r="F13" s="103">
        <v>0</v>
      </c>
      <c r="G13" s="103">
        <f t="shared" si="0"/>
        <v>-960000</v>
      </c>
      <c r="H13" s="103">
        <v>0</v>
      </c>
      <c r="I13" s="94" t="s">
        <v>507</v>
      </c>
    </row>
    <row r="14" spans="1:9" x14ac:dyDescent="0.25">
      <c r="A14" s="104" t="s">
        <v>318</v>
      </c>
      <c r="B14" s="107" t="s">
        <v>509</v>
      </c>
      <c r="C14" s="103">
        <v>1327397</v>
      </c>
      <c r="D14" s="103">
        <v>1260030.3</v>
      </c>
      <c r="E14" s="103">
        <v>134759</v>
      </c>
      <c r="F14" s="103">
        <v>67392.12</v>
      </c>
      <c r="G14" s="103">
        <f t="shared" si="0"/>
        <v>67366.880000000005</v>
      </c>
      <c r="H14" s="103">
        <v>92000</v>
      </c>
      <c r="I14" s="94" t="s">
        <v>501</v>
      </c>
    </row>
    <row r="15" spans="1:9" x14ac:dyDescent="0.25">
      <c r="A15" s="104" t="s">
        <v>319</v>
      </c>
      <c r="B15" s="107" t="s">
        <v>510</v>
      </c>
      <c r="C15" s="103">
        <v>-400000</v>
      </c>
      <c r="D15" s="103">
        <v>0</v>
      </c>
      <c r="E15" s="103">
        <v>-400000</v>
      </c>
      <c r="F15" s="103">
        <v>0</v>
      </c>
      <c r="G15" s="103">
        <f t="shared" si="0"/>
        <v>-400000</v>
      </c>
      <c r="H15" s="103">
        <v>-400000</v>
      </c>
      <c r="I15" s="94" t="s">
        <v>496</v>
      </c>
    </row>
    <row r="16" spans="1:9" x14ac:dyDescent="0.25">
      <c r="A16" s="104" t="s">
        <v>320</v>
      </c>
      <c r="B16" s="107" t="s">
        <v>503</v>
      </c>
      <c r="C16" s="103">
        <v>1176675</v>
      </c>
      <c r="D16" s="103">
        <v>23301.68</v>
      </c>
      <c r="E16" s="103">
        <v>1176675</v>
      </c>
      <c r="F16" s="103">
        <v>23301.68</v>
      </c>
      <c r="G16" s="103">
        <f t="shared" si="0"/>
        <v>1153373.32</v>
      </c>
      <c r="H16" s="103">
        <v>1176675</v>
      </c>
      <c r="I16" s="94" t="s">
        <v>502</v>
      </c>
    </row>
    <row r="17" spans="1:9" x14ac:dyDescent="0.25">
      <c r="A17" s="104" t="s">
        <v>321</v>
      </c>
      <c r="B17" s="102" t="s">
        <v>489</v>
      </c>
      <c r="C17" s="103">
        <v>-200000</v>
      </c>
      <c r="D17" s="103">
        <v>0</v>
      </c>
      <c r="E17" s="103">
        <v>-200000</v>
      </c>
      <c r="F17" s="103">
        <v>0</v>
      </c>
      <c r="G17" s="103">
        <f t="shared" si="0"/>
        <v>-200000</v>
      </c>
      <c r="H17" s="103">
        <v>0</v>
      </c>
      <c r="I17" s="94" t="s">
        <v>500</v>
      </c>
    </row>
    <row r="18" spans="1:9" x14ac:dyDescent="0.25">
      <c r="A18" s="104" t="s">
        <v>322</v>
      </c>
      <c r="B18" s="102" t="s">
        <v>323</v>
      </c>
      <c r="C18" s="103">
        <v>-560000</v>
      </c>
      <c r="D18" s="103">
        <v>0</v>
      </c>
      <c r="E18" s="103">
        <v>-560000</v>
      </c>
      <c r="F18" s="103">
        <v>0</v>
      </c>
      <c r="G18" s="103">
        <f t="shared" si="0"/>
        <v>-560000</v>
      </c>
      <c r="H18" s="103">
        <v>-560000</v>
      </c>
      <c r="I18" s="94" t="s">
        <v>504</v>
      </c>
    </row>
    <row r="19" spans="1:9" x14ac:dyDescent="0.25">
      <c r="A19" s="101" t="s">
        <v>324</v>
      </c>
      <c r="B19" s="102" t="s">
        <v>325</v>
      </c>
      <c r="C19" s="103">
        <v>52790800</v>
      </c>
      <c r="D19" s="103">
        <v>51395726.979999997</v>
      </c>
      <c r="E19" s="103">
        <v>1351040</v>
      </c>
      <c r="F19" s="103">
        <v>-44032.69</v>
      </c>
      <c r="G19" s="103">
        <f t="shared" si="0"/>
        <v>1395072.69</v>
      </c>
      <c r="H19" s="103">
        <v>-44033</v>
      </c>
      <c r="I19" s="94" t="s">
        <v>505</v>
      </c>
    </row>
    <row r="20" spans="1:9" x14ac:dyDescent="0.25">
      <c r="A20" s="101" t="s">
        <v>326</v>
      </c>
      <c r="B20" s="102" t="s">
        <v>327</v>
      </c>
      <c r="C20" s="103">
        <v>41701670</v>
      </c>
      <c r="D20" s="103">
        <v>42139554.829999998</v>
      </c>
      <c r="E20" s="103">
        <v>13263366</v>
      </c>
      <c r="F20" s="103">
        <v>13701251.220000001</v>
      </c>
      <c r="G20" s="103">
        <f t="shared" si="0"/>
        <v>-437885.22000000067</v>
      </c>
      <c r="H20" s="103">
        <v>14000000</v>
      </c>
      <c r="I20" s="94" t="s">
        <v>483</v>
      </c>
    </row>
    <row r="21" spans="1:9" x14ac:dyDescent="0.25">
      <c r="A21" s="101" t="s">
        <v>328</v>
      </c>
      <c r="B21" s="102" t="s">
        <v>329</v>
      </c>
      <c r="C21" s="103">
        <v>39724000</v>
      </c>
      <c r="D21" s="103">
        <v>33091542.989999998</v>
      </c>
      <c r="E21" s="103">
        <v>29609371</v>
      </c>
      <c r="F21" s="103">
        <v>22976913.629999999</v>
      </c>
      <c r="G21" s="103">
        <f t="shared" si="0"/>
        <v>6632457.370000001</v>
      </c>
      <c r="H21" s="103">
        <v>29609371</v>
      </c>
      <c r="I21" s="94" t="s">
        <v>506</v>
      </c>
    </row>
    <row r="22" spans="1:9" x14ac:dyDescent="0.25">
      <c r="A22" s="101" t="s">
        <v>330</v>
      </c>
      <c r="B22" s="107" t="s">
        <v>508</v>
      </c>
      <c r="C22" s="103">
        <v>5493760</v>
      </c>
      <c r="D22" s="103">
        <v>5285965.2300000004</v>
      </c>
      <c r="E22" s="103">
        <v>378997</v>
      </c>
      <c r="F22" s="103">
        <v>171202.43</v>
      </c>
      <c r="G22" s="103">
        <f t="shared" si="0"/>
        <v>207794.57</v>
      </c>
      <c r="H22" s="103">
        <v>263000</v>
      </c>
      <c r="I22" s="94" t="s">
        <v>495</v>
      </c>
    </row>
    <row r="23" spans="1:9" x14ac:dyDescent="0.25">
      <c r="A23" s="104" t="s">
        <v>331</v>
      </c>
      <c r="B23" s="102" t="s">
        <v>332</v>
      </c>
      <c r="C23" s="103">
        <v>-4307841</v>
      </c>
      <c r="D23" s="103">
        <v>0</v>
      </c>
      <c r="E23" s="103">
        <v>-4307841</v>
      </c>
      <c r="F23" s="103">
        <v>0</v>
      </c>
      <c r="G23" s="103">
        <f t="shared" si="0"/>
        <v>-4307841</v>
      </c>
      <c r="H23" s="103">
        <v>0</v>
      </c>
      <c r="I23" s="94" t="s">
        <v>511</v>
      </c>
    </row>
    <row r="24" spans="1:9" s="97" customFormat="1" x14ac:dyDescent="0.25">
      <c r="A24" s="106"/>
      <c r="B24" s="13" t="s">
        <v>493</v>
      </c>
      <c r="C24" s="2"/>
      <c r="D24" s="2"/>
      <c r="E24" s="24"/>
      <c r="F24" s="24"/>
      <c r="G24" s="24"/>
      <c r="H24" s="24"/>
      <c r="I24" s="19"/>
    </row>
    <row r="25" spans="1:9" x14ac:dyDescent="0.25">
      <c r="A25" s="108" t="s">
        <v>333</v>
      </c>
      <c r="B25" s="15" t="s">
        <v>494</v>
      </c>
      <c r="C25" s="2">
        <v>1000000</v>
      </c>
      <c r="D25" s="2">
        <v>0</v>
      </c>
      <c r="E25" s="17">
        <v>1000000</v>
      </c>
      <c r="F25" s="17">
        <v>0</v>
      </c>
      <c r="G25" s="17">
        <f t="shared" si="0"/>
        <v>1000000</v>
      </c>
      <c r="H25" s="17">
        <v>1000000</v>
      </c>
      <c r="I25" s="20" t="s">
        <v>512</v>
      </c>
    </row>
    <row r="26" spans="1:9" x14ac:dyDescent="0.25">
      <c r="A26" s="104" t="s">
        <v>334</v>
      </c>
      <c r="B26" s="102" t="s">
        <v>335</v>
      </c>
      <c r="C26" s="103">
        <v>8362500</v>
      </c>
      <c r="D26" s="103">
        <v>150837.73000000001</v>
      </c>
      <c r="E26" s="103">
        <v>8362500</v>
      </c>
      <c r="F26" s="103">
        <v>150837.73000000001</v>
      </c>
      <c r="G26" s="103">
        <f t="shared" si="0"/>
        <v>8211662.2699999996</v>
      </c>
      <c r="H26" s="103">
        <v>8362500</v>
      </c>
      <c r="I26" s="94" t="s">
        <v>502</v>
      </c>
    </row>
    <row r="27" spans="1:9" x14ac:dyDescent="0.25">
      <c r="A27" s="101" t="s">
        <v>336</v>
      </c>
      <c r="B27" s="102" t="s">
        <v>491</v>
      </c>
      <c r="C27" s="103">
        <v>3239000</v>
      </c>
      <c r="D27" s="103">
        <v>3259351.74</v>
      </c>
      <c r="E27" s="103">
        <v>-20351</v>
      </c>
      <c r="F27" s="103">
        <v>0</v>
      </c>
      <c r="G27" s="103">
        <f t="shared" si="0"/>
        <v>-20351</v>
      </c>
      <c r="H27" s="103">
        <v>-15000</v>
      </c>
      <c r="I27" s="94" t="s">
        <v>513</v>
      </c>
    </row>
    <row r="28" spans="1:9" x14ac:dyDescent="0.25">
      <c r="A28" s="104" t="s">
        <v>337</v>
      </c>
      <c r="B28" s="102" t="s">
        <v>338</v>
      </c>
      <c r="C28" s="103">
        <v>-3000000</v>
      </c>
      <c r="D28" s="103">
        <v>0</v>
      </c>
      <c r="E28" s="103">
        <v>-3000000</v>
      </c>
      <c r="F28" s="103">
        <v>0</v>
      </c>
      <c r="G28" s="103">
        <f t="shared" si="0"/>
        <v>-3000000</v>
      </c>
      <c r="H28" s="103">
        <v>-3000000</v>
      </c>
      <c r="I28" s="94" t="s">
        <v>514</v>
      </c>
    </row>
    <row r="29" spans="1:9" x14ac:dyDescent="0.25">
      <c r="A29" s="101" t="s">
        <v>339</v>
      </c>
      <c r="B29" s="102" t="s">
        <v>340</v>
      </c>
      <c r="C29" s="103">
        <v>362000</v>
      </c>
      <c r="D29" s="103">
        <v>335210.34999999998</v>
      </c>
      <c r="E29" s="103">
        <v>264080</v>
      </c>
      <c r="F29" s="103">
        <v>237290.4</v>
      </c>
      <c r="G29" s="103">
        <f t="shared" si="0"/>
        <v>26789.600000000006</v>
      </c>
      <c r="H29" s="103">
        <v>264080</v>
      </c>
      <c r="I29" s="94" t="s">
        <v>483</v>
      </c>
    </row>
    <row r="30" spans="1:9" x14ac:dyDescent="0.25">
      <c r="A30" s="101" t="s">
        <v>341</v>
      </c>
      <c r="B30" s="102" t="s">
        <v>342</v>
      </c>
      <c r="C30" s="103">
        <v>250533</v>
      </c>
      <c r="D30" s="103">
        <v>0</v>
      </c>
      <c r="E30" s="103">
        <v>250533</v>
      </c>
      <c r="F30" s="103">
        <v>0</v>
      </c>
      <c r="G30" s="103">
        <f t="shared" si="0"/>
        <v>250533</v>
      </c>
      <c r="H30" s="103">
        <v>0</v>
      </c>
      <c r="I30" s="110" t="s">
        <v>516</v>
      </c>
    </row>
    <row r="31" spans="1:9" x14ac:dyDescent="0.25">
      <c r="A31" s="104" t="s">
        <v>343</v>
      </c>
      <c r="B31" s="107" t="s">
        <v>515</v>
      </c>
      <c r="C31" s="103">
        <v>212000</v>
      </c>
      <c r="D31" s="103">
        <v>0</v>
      </c>
      <c r="E31" s="103">
        <v>212000</v>
      </c>
      <c r="F31" s="103">
        <v>0</v>
      </c>
      <c r="G31" s="103">
        <f t="shared" si="0"/>
        <v>212000</v>
      </c>
      <c r="H31" s="103">
        <v>0</v>
      </c>
      <c r="I31" s="110" t="s">
        <v>523</v>
      </c>
    </row>
    <row r="32" spans="1:9" x14ac:dyDescent="0.25">
      <c r="A32" s="104" t="s">
        <v>344</v>
      </c>
      <c r="B32" s="102" t="s">
        <v>490</v>
      </c>
      <c r="C32" s="103">
        <v>398300</v>
      </c>
      <c r="D32" s="103">
        <v>4800</v>
      </c>
      <c r="E32" s="103">
        <v>398300</v>
      </c>
      <c r="F32" s="103">
        <v>4800</v>
      </c>
      <c r="G32" s="103">
        <f t="shared" si="0"/>
        <v>393500</v>
      </c>
      <c r="H32" s="103">
        <v>398300</v>
      </c>
      <c r="I32" s="94" t="s">
        <v>517</v>
      </c>
    </row>
    <row r="33" spans="1:9" x14ac:dyDescent="0.25">
      <c r="A33" s="104" t="s">
        <v>345</v>
      </c>
      <c r="B33" s="102" t="s">
        <v>346</v>
      </c>
      <c r="C33" s="103">
        <v>100000</v>
      </c>
      <c r="D33" s="103">
        <v>41782.5</v>
      </c>
      <c r="E33" s="103">
        <v>100000</v>
      </c>
      <c r="F33" s="103">
        <v>41782.5</v>
      </c>
      <c r="G33" s="103">
        <f t="shared" si="0"/>
        <v>58217.5</v>
      </c>
      <c r="H33" s="103">
        <v>100000</v>
      </c>
      <c r="I33" s="94" t="s">
        <v>517</v>
      </c>
    </row>
    <row r="34" spans="1:9" x14ac:dyDescent="0.25">
      <c r="A34" s="104" t="s">
        <v>347</v>
      </c>
      <c r="B34" s="102" t="s">
        <v>348</v>
      </c>
      <c r="C34" s="103">
        <v>75000</v>
      </c>
      <c r="D34" s="103">
        <v>0</v>
      </c>
      <c r="E34" s="103">
        <v>75000</v>
      </c>
      <c r="F34" s="103">
        <v>0</v>
      </c>
      <c r="G34" s="103">
        <f t="shared" si="0"/>
        <v>75000</v>
      </c>
      <c r="H34" s="103">
        <v>0</v>
      </c>
      <c r="I34" s="110" t="s">
        <v>524</v>
      </c>
    </row>
    <row r="35" spans="1:9" x14ac:dyDescent="0.25">
      <c r="A35" s="101" t="s">
        <v>349</v>
      </c>
      <c r="B35" s="102" t="s">
        <v>350</v>
      </c>
      <c r="C35" s="103">
        <v>485000</v>
      </c>
      <c r="D35" s="103">
        <v>330051.48</v>
      </c>
      <c r="E35" s="103">
        <v>154949</v>
      </c>
      <c r="F35" s="103">
        <v>0</v>
      </c>
      <c r="G35" s="103">
        <f t="shared" si="0"/>
        <v>154949</v>
      </c>
      <c r="H35" s="103">
        <v>154949</v>
      </c>
      <c r="I35" s="109"/>
    </row>
    <row r="36" spans="1:9" x14ac:dyDescent="0.25">
      <c r="A36" s="101" t="s">
        <v>351</v>
      </c>
      <c r="B36" s="102" t="s">
        <v>352</v>
      </c>
      <c r="C36" s="103">
        <v>700000</v>
      </c>
      <c r="D36" s="103">
        <v>38449.5</v>
      </c>
      <c r="E36" s="103">
        <v>700000</v>
      </c>
      <c r="F36" s="103">
        <v>38449.5</v>
      </c>
      <c r="G36" s="103">
        <f t="shared" si="0"/>
        <v>661550.5</v>
      </c>
      <c r="H36" s="103">
        <v>700000</v>
      </c>
      <c r="I36" s="94" t="s">
        <v>520</v>
      </c>
    </row>
    <row r="37" spans="1:9" x14ac:dyDescent="0.25">
      <c r="A37" s="104" t="s">
        <v>353</v>
      </c>
      <c r="B37" s="102" t="s">
        <v>354</v>
      </c>
      <c r="C37" s="103">
        <v>-562500</v>
      </c>
      <c r="D37" s="103">
        <v>0</v>
      </c>
      <c r="E37" s="103">
        <v>-562500</v>
      </c>
      <c r="F37" s="103">
        <v>0</v>
      </c>
      <c r="G37" s="103">
        <f t="shared" si="0"/>
        <v>-562500</v>
      </c>
      <c r="H37" s="103">
        <v>-562500</v>
      </c>
      <c r="I37" s="94" t="s">
        <v>518</v>
      </c>
    </row>
    <row r="38" spans="1:9" x14ac:dyDescent="0.25">
      <c r="A38" s="104" t="s">
        <v>355</v>
      </c>
      <c r="B38" s="102" t="s">
        <v>356</v>
      </c>
      <c r="C38" s="103">
        <v>1400000</v>
      </c>
      <c r="D38" s="103">
        <v>1466029.08</v>
      </c>
      <c r="E38" s="103">
        <v>1325000</v>
      </c>
      <c r="F38" s="103">
        <v>1391029.08</v>
      </c>
      <c r="G38" s="103">
        <f t="shared" si="0"/>
        <v>-66029.080000000075</v>
      </c>
      <c r="H38" s="103">
        <v>1391029</v>
      </c>
      <c r="I38" s="94" t="s">
        <v>498</v>
      </c>
    </row>
    <row r="39" spans="1:9" x14ac:dyDescent="0.25">
      <c r="A39" s="104" t="s">
        <v>357</v>
      </c>
      <c r="B39" s="102" t="s">
        <v>358</v>
      </c>
      <c r="C39" s="103">
        <v>5500000</v>
      </c>
      <c r="D39" s="103">
        <v>0</v>
      </c>
      <c r="E39" s="103">
        <v>5500000</v>
      </c>
      <c r="F39" s="103">
        <v>0</v>
      </c>
      <c r="G39" s="103">
        <f t="shared" si="0"/>
        <v>5500000</v>
      </c>
      <c r="H39" s="103">
        <v>0</v>
      </c>
      <c r="I39" s="110" t="s">
        <v>516</v>
      </c>
    </row>
    <row r="40" spans="1:9" x14ac:dyDescent="0.25">
      <c r="A40" s="104" t="s">
        <v>359</v>
      </c>
      <c r="B40" s="107" t="s">
        <v>519</v>
      </c>
      <c r="C40" s="103">
        <v>385000</v>
      </c>
      <c r="D40" s="103">
        <v>334039.3</v>
      </c>
      <c r="E40" s="103">
        <v>385000</v>
      </c>
      <c r="F40" s="103">
        <v>334039.3</v>
      </c>
      <c r="G40" s="103">
        <f t="shared" si="0"/>
        <v>50960.700000000012</v>
      </c>
      <c r="H40" s="103">
        <v>385000</v>
      </c>
      <c r="I40" s="94" t="s">
        <v>517</v>
      </c>
    </row>
    <row r="41" spans="1:9" ht="14.65" customHeight="1" x14ac:dyDescent="0.25">
      <c r="A41" s="3"/>
      <c r="B41" s="13"/>
      <c r="C41" s="4"/>
      <c r="D41" s="4"/>
      <c r="E41" s="4"/>
      <c r="F41" s="13"/>
      <c r="G41" s="4"/>
      <c r="H41" s="24"/>
      <c r="I41" s="5"/>
    </row>
    <row r="42" spans="1:9" ht="14.65" customHeight="1" x14ac:dyDescent="0.25">
      <c r="A42" s="10"/>
      <c r="B42" s="16"/>
      <c r="C42" s="11">
        <f>SUM(C5:C41)</f>
        <v>182183735</v>
      </c>
      <c r="D42" s="11">
        <f>SUM(D5:D41)</f>
        <v>166160150.38999999</v>
      </c>
      <c r="E42" s="11">
        <f>SUM(E5:E41)</f>
        <v>62695276</v>
      </c>
      <c r="F42" s="18">
        <f>SUM(F5:F41)</f>
        <v>46785215.839999989</v>
      </c>
      <c r="G42" s="11">
        <f>SUM(G5:G41)</f>
        <v>15910060.159999998</v>
      </c>
      <c r="H42" s="18">
        <f>SUM(H5:H40)</f>
        <v>60868147</v>
      </c>
      <c r="I42" s="12"/>
    </row>
    <row r="43" spans="1:9" ht="14.6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9" ht="14.6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9" ht="14.6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9" ht="14.6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9" ht="14.6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9" ht="14.6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4.6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4.6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4.6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4.6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6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6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6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6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6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6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6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6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6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6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6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6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6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6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6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6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6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6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6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6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6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6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6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6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6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6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6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6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6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6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6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6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6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6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6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4.6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4.6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4.6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4.6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4.6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4.6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4.6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4.6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4.6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4.6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4.6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4.6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4.6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4.6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4.6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4.6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4.6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4.6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4.6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4.6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4.6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4.6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4.6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4.6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4.6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4.6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4.6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4.6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4.6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4.6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4.6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4.6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4.65" customHeight="1" x14ac:dyDescent="0.25"/>
    <row r="121" spans="1:8" ht="14.65" customHeight="1" x14ac:dyDescent="0.25"/>
    <row r="122" spans="1:8" ht="14.65" customHeight="1" x14ac:dyDescent="0.25"/>
    <row r="123" spans="1:8" ht="14.65" customHeight="1" x14ac:dyDescent="0.25"/>
    <row r="124" spans="1:8" ht="14.65" customHeight="1" x14ac:dyDescent="0.25"/>
    <row r="125" spans="1:8" ht="14.65" customHeight="1" x14ac:dyDescent="0.25"/>
    <row r="126" spans="1:8" ht="14.65" customHeight="1" x14ac:dyDescent="0.25"/>
    <row r="127" spans="1:8" ht="14.65" customHeight="1" x14ac:dyDescent="0.25"/>
    <row r="128" spans="1:8" ht="14.65" customHeight="1" x14ac:dyDescent="0.25"/>
    <row r="129" ht="14.65" customHeight="1" x14ac:dyDescent="0.25"/>
    <row r="130" ht="14.65" customHeight="1" x14ac:dyDescent="0.25"/>
    <row r="131" ht="14.65" customHeight="1" x14ac:dyDescent="0.25"/>
    <row r="132" ht="14.65" customHeight="1" x14ac:dyDescent="0.25"/>
    <row r="133" ht="14.65" customHeight="1" x14ac:dyDescent="0.25"/>
    <row r="134" ht="14.65" customHeight="1" x14ac:dyDescent="0.25"/>
    <row r="135" ht="14.65" customHeight="1" x14ac:dyDescent="0.25"/>
    <row r="136" ht="14.65" customHeight="1" x14ac:dyDescent="0.25"/>
    <row r="137" ht="14.65" customHeight="1" x14ac:dyDescent="0.25"/>
    <row r="138" ht="14.65" customHeight="1" x14ac:dyDescent="0.25"/>
    <row r="139" ht="14.65" customHeight="1" x14ac:dyDescent="0.25"/>
    <row r="140" ht="14.65" customHeight="1" x14ac:dyDescent="0.25"/>
    <row r="141" ht="14.65" customHeight="1" x14ac:dyDescent="0.25"/>
    <row r="142" ht="14.65" customHeight="1" x14ac:dyDescent="0.25"/>
    <row r="143" ht="14.65" customHeight="1" x14ac:dyDescent="0.25"/>
    <row r="144" ht="14.65" customHeight="1" x14ac:dyDescent="0.25"/>
    <row r="145" ht="14.65" customHeight="1" x14ac:dyDescent="0.25"/>
    <row r="146" ht="14.65" customHeight="1" x14ac:dyDescent="0.25"/>
    <row r="147" ht="14.65" customHeight="1" x14ac:dyDescent="0.25"/>
    <row r="148" ht="14.65" customHeight="1" x14ac:dyDescent="0.25"/>
    <row r="149" ht="14.65" customHeight="1" x14ac:dyDescent="0.25"/>
    <row r="150" ht="14.65" customHeight="1" x14ac:dyDescent="0.25"/>
    <row r="151" ht="14.65" customHeight="1" x14ac:dyDescent="0.25"/>
    <row r="152" ht="14.65" customHeight="1" x14ac:dyDescent="0.25"/>
    <row r="153" ht="14.65" customHeight="1" x14ac:dyDescent="0.25"/>
    <row r="154" ht="14.65" customHeight="1" x14ac:dyDescent="0.25"/>
    <row r="155" ht="14.65" customHeight="1" x14ac:dyDescent="0.25"/>
    <row r="156" ht="14.65" customHeight="1" x14ac:dyDescent="0.25"/>
    <row r="157" ht="14.65" customHeight="1" x14ac:dyDescent="0.25"/>
    <row r="158" ht="14.65" customHeight="1" x14ac:dyDescent="0.25"/>
    <row r="159" ht="14.65" customHeight="1" x14ac:dyDescent="0.25"/>
    <row r="160" ht="14.65" customHeight="1" x14ac:dyDescent="0.25"/>
    <row r="161" ht="14.65" customHeight="1" x14ac:dyDescent="0.25"/>
    <row r="162" ht="14.65" customHeight="1" x14ac:dyDescent="0.25"/>
    <row r="163" ht="14.65" customHeight="1" x14ac:dyDescent="0.25"/>
    <row r="164" ht="14.65" customHeight="1" x14ac:dyDescent="0.25"/>
    <row r="165" ht="14.65" customHeight="1" x14ac:dyDescent="0.25"/>
    <row r="166" ht="14.65" customHeight="1" x14ac:dyDescent="0.25"/>
    <row r="167" ht="14.65" customHeight="1" x14ac:dyDescent="0.25"/>
    <row r="168" ht="14.65" customHeight="1" x14ac:dyDescent="0.25"/>
    <row r="169" ht="14.65" customHeight="1" x14ac:dyDescent="0.25"/>
    <row r="170" ht="14.65" customHeight="1" x14ac:dyDescent="0.25"/>
    <row r="171" ht="14.65" customHeight="1" x14ac:dyDescent="0.25"/>
    <row r="172" ht="14.65" customHeight="1" x14ac:dyDescent="0.25"/>
    <row r="173" ht="14.65" customHeight="1" x14ac:dyDescent="0.25"/>
    <row r="174" ht="14.65" customHeight="1" x14ac:dyDescent="0.25"/>
    <row r="175" ht="14.65" customHeight="1" x14ac:dyDescent="0.25"/>
    <row r="176" ht="14.65" customHeight="1" x14ac:dyDescent="0.25"/>
    <row r="177" ht="14.65" customHeight="1" x14ac:dyDescent="0.25"/>
    <row r="178" ht="14.65" customHeight="1" x14ac:dyDescent="0.25"/>
    <row r="179" ht="14.65" customHeight="1" x14ac:dyDescent="0.25"/>
    <row r="180" ht="14.65" customHeight="1" x14ac:dyDescent="0.25"/>
    <row r="181" ht="14.65" customHeight="1" x14ac:dyDescent="0.25"/>
    <row r="182" ht="14.65" customHeight="1" x14ac:dyDescent="0.25"/>
    <row r="183" ht="14.65" customHeight="1" x14ac:dyDescent="0.25"/>
    <row r="184" ht="14.65" customHeight="1" x14ac:dyDescent="0.25"/>
    <row r="185" ht="14.65" customHeight="1" x14ac:dyDescent="0.25"/>
    <row r="186" ht="14.65" customHeight="1" x14ac:dyDescent="0.25"/>
    <row r="187" ht="14.65" customHeight="1" x14ac:dyDescent="0.25"/>
    <row r="188" ht="14.65" customHeight="1" x14ac:dyDescent="0.25"/>
    <row r="189" ht="14.65" customHeight="1" x14ac:dyDescent="0.25"/>
    <row r="190" ht="14.65" customHeight="1" x14ac:dyDescent="0.25"/>
    <row r="191" ht="14.65" customHeight="1" x14ac:dyDescent="0.25"/>
    <row r="192" ht="14.65" customHeight="1" x14ac:dyDescent="0.25"/>
    <row r="193" ht="14.65" customHeight="1" x14ac:dyDescent="0.25"/>
    <row r="194" ht="14.65" customHeight="1" x14ac:dyDescent="0.25"/>
    <row r="195" ht="14.65" customHeight="1" x14ac:dyDescent="0.25"/>
    <row r="196" ht="14.65" customHeight="1" x14ac:dyDescent="0.25"/>
    <row r="197" ht="14.65" customHeight="1" x14ac:dyDescent="0.25"/>
    <row r="198" ht="14.65" customHeight="1" x14ac:dyDescent="0.25"/>
    <row r="199" ht="14.65" customHeight="1" x14ac:dyDescent="0.25"/>
    <row r="200" ht="14.65" customHeight="1" x14ac:dyDescent="0.25"/>
    <row r="201" ht="14.65" customHeight="1" x14ac:dyDescent="0.25"/>
    <row r="202" ht="14.65" customHeight="1" x14ac:dyDescent="0.25"/>
    <row r="203" ht="14.65" customHeight="1" x14ac:dyDescent="0.25"/>
    <row r="204" ht="14.65" customHeight="1" x14ac:dyDescent="0.25"/>
    <row r="205" ht="14.65" customHeight="1" x14ac:dyDescent="0.25"/>
    <row r="206" ht="14.65" customHeight="1" x14ac:dyDescent="0.25"/>
    <row r="207" ht="14.65" customHeight="1" x14ac:dyDescent="0.25"/>
    <row r="208" ht="14.65" customHeight="1" x14ac:dyDescent="0.25"/>
    <row r="209" ht="14.65" customHeight="1" x14ac:dyDescent="0.25"/>
    <row r="210" ht="14.65" customHeight="1" x14ac:dyDescent="0.25"/>
    <row r="211" ht="14.65" customHeight="1" x14ac:dyDescent="0.25"/>
    <row r="212" ht="14.65" customHeight="1" x14ac:dyDescent="0.25"/>
    <row r="213" ht="14.65" customHeight="1" x14ac:dyDescent="0.25"/>
    <row r="214" ht="14.65" customHeight="1" x14ac:dyDescent="0.25"/>
    <row r="215" ht="14.65" customHeight="1" x14ac:dyDescent="0.25"/>
    <row r="216" ht="14.65" customHeight="1" x14ac:dyDescent="0.25"/>
    <row r="217" ht="14.65" customHeight="1" x14ac:dyDescent="0.25"/>
    <row r="218" ht="14.65" customHeight="1" x14ac:dyDescent="0.25"/>
    <row r="219" ht="14.65" customHeight="1" x14ac:dyDescent="0.25"/>
    <row r="220" ht="14.65" customHeight="1" x14ac:dyDescent="0.25"/>
    <row r="221" ht="14.65" customHeight="1" x14ac:dyDescent="0.25"/>
    <row r="222" ht="14.65" customHeight="1" x14ac:dyDescent="0.25"/>
    <row r="223" ht="14.65" customHeight="1" x14ac:dyDescent="0.25"/>
    <row r="224" ht="14.65" customHeight="1" x14ac:dyDescent="0.25"/>
    <row r="225" ht="14.65" customHeight="1" x14ac:dyDescent="0.25"/>
    <row r="226" ht="14.65" customHeight="1" x14ac:dyDescent="0.25"/>
    <row r="227" ht="14.65" customHeight="1" x14ac:dyDescent="0.25"/>
    <row r="228" ht="14.65" customHeight="1" x14ac:dyDescent="0.25"/>
    <row r="229" ht="14.65" customHeight="1" x14ac:dyDescent="0.25"/>
    <row r="230" ht="14.65" customHeight="1" x14ac:dyDescent="0.25"/>
    <row r="231" ht="14.65" customHeight="1" x14ac:dyDescent="0.25"/>
    <row r="232" ht="14.65" customHeight="1" x14ac:dyDescent="0.25"/>
    <row r="233" ht="14.65" customHeight="1" x14ac:dyDescent="0.25"/>
    <row r="234" ht="14.65" customHeight="1" x14ac:dyDescent="0.25"/>
    <row r="235" ht="14.65" customHeight="1" x14ac:dyDescent="0.25"/>
    <row r="236" ht="14.65" customHeight="1" x14ac:dyDescent="0.25"/>
    <row r="237" ht="14.65" customHeight="1" x14ac:dyDescent="0.25"/>
    <row r="238" ht="14.65" customHeight="1" x14ac:dyDescent="0.25"/>
    <row r="239" ht="14.65" customHeight="1" x14ac:dyDescent="0.25"/>
    <row r="240" ht="14.65" customHeight="1" x14ac:dyDescent="0.25"/>
    <row r="241" ht="14.65" customHeight="1" x14ac:dyDescent="0.25"/>
    <row r="242" ht="14.65" customHeight="1" x14ac:dyDescent="0.25"/>
    <row r="243" ht="14.65" customHeight="1" x14ac:dyDescent="0.25"/>
    <row r="244" ht="14.65" customHeight="1" x14ac:dyDescent="0.25"/>
    <row r="245" ht="14.65" customHeight="1" x14ac:dyDescent="0.25"/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zoomScaleNormal="100" workbookViewId="0">
      <selection activeCell="B28" sqref="B28"/>
    </sheetView>
  </sheetViews>
  <sheetFormatPr defaultRowHeight="15" x14ac:dyDescent="0.25"/>
  <cols>
    <col min="1" max="1" width="9.28515625" customWidth="1"/>
    <col min="2" max="2" width="45.85546875" customWidth="1"/>
    <col min="3" max="4" width="0" hidden="1" customWidth="1"/>
    <col min="5" max="5" width="10.7109375" customWidth="1"/>
    <col min="6" max="6" width="9.5703125" customWidth="1"/>
    <col min="7" max="7" width="10.5703125" customWidth="1"/>
    <col min="8" max="8" width="11.140625" customWidth="1"/>
    <col min="9" max="9" width="35.28515625" customWidth="1"/>
  </cols>
  <sheetData>
    <row r="1" spans="1:9" x14ac:dyDescent="0.25">
      <c r="A1" s="29" t="s">
        <v>435</v>
      </c>
      <c r="B1" s="29"/>
    </row>
    <row r="2" spans="1:9" x14ac:dyDescent="0.25">
      <c r="A2" s="30"/>
      <c r="B2" s="31" t="s">
        <v>360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35" t="s">
        <v>431</v>
      </c>
      <c r="I2" s="35" t="s">
        <v>432</v>
      </c>
    </row>
    <row r="3" spans="1:9" x14ac:dyDescent="0.25">
      <c r="A3" s="36"/>
      <c r="B3" s="37" t="s">
        <v>361</v>
      </c>
      <c r="C3" s="38" t="s">
        <v>7</v>
      </c>
      <c r="D3" s="37" t="s">
        <v>8</v>
      </c>
      <c r="E3" s="39">
        <v>2013</v>
      </c>
      <c r="F3" s="55" t="s">
        <v>436</v>
      </c>
      <c r="G3" s="40" t="s">
        <v>9</v>
      </c>
      <c r="H3" s="40" t="s">
        <v>9</v>
      </c>
      <c r="I3" s="40"/>
    </row>
    <row r="4" spans="1:9" ht="14.65" customHeight="1" x14ac:dyDescent="0.35">
      <c r="A4" s="3"/>
      <c r="B4" s="13"/>
      <c r="C4" s="4"/>
      <c r="D4" s="4"/>
      <c r="E4" s="4"/>
      <c r="F4" s="13"/>
      <c r="G4" s="4"/>
      <c r="H4" s="13"/>
      <c r="I4" s="5"/>
    </row>
    <row r="5" spans="1:9" ht="14.65" customHeight="1" x14ac:dyDescent="0.25">
      <c r="A5" s="26" t="s">
        <v>362</v>
      </c>
      <c r="B5" s="15" t="s">
        <v>363</v>
      </c>
      <c r="C5" s="2">
        <v>-50000000</v>
      </c>
      <c r="D5" s="2">
        <v>108518.44</v>
      </c>
      <c r="E5" s="2">
        <v>-5000000</v>
      </c>
      <c r="F5" s="17">
        <v>0</v>
      </c>
      <c r="G5" s="2">
        <f t="shared" ref="G5:G18" si="0">SUM(E5-F5)</f>
        <v>-5000000</v>
      </c>
      <c r="H5" s="15"/>
      <c r="I5" s="7"/>
    </row>
    <row r="6" spans="1:9" s="56" customFormat="1" ht="14.65" customHeight="1" x14ac:dyDescent="0.25">
      <c r="A6" s="86">
        <v>2813</v>
      </c>
      <c r="B6" s="15" t="s">
        <v>464</v>
      </c>
      <c r="C6" s="2"/>
      <c r="D6" s="2"/>
      <c r="E6" s="2">
        <v>0</v>
      </c>
      <c r="F6" s="17">
        <v>0</v>
      </c>
      <c r="G6" s="2">
        <v>0</v>
      </c>
      <c r="H6" s="15"/>
      <c r="I6" s="7" t="s">
        <v>463</v>
      </c>
    </row>
    <row r="7" spans="1:9" ht="14.65" customHeight="1" x14ac:dyDescent="0.35">
      <c r="A7" s="26" t="s">
        <v>364</v>
      </c>
      <c r="B7" s="15" t="s">
        <v>365</v>
      </c>
      <c r="C7" s="2">
        <v>0</v>
      </c>
      <c r="D7" s="2">
        <v>110845.34</v>
      </c>
      <c r="E7" s="2">
        <v>0</v>
      </c>
      <c r="F7" s="17">
        <v>5000</v>
      </c>
      <c r="G7" s="2">
        <f t="shared" si="0"/>
        <v>-5000</v>
      </c>
      <c r="H7" s="15"/>
      <c r="I7" s="7"/>
    </row>
    <row r="8" spans="1:9" ht="14.65" customHeight="1" x14ac:dyDescent="0.35">
      <c r="A8" s="26" t="s">
        <v>369</v>
      </c>
      <c r="B8" s="15" t="s">
        <v>370</v>
      </c>
      <c r="C8" s="2">
        <v>0</v>
      </c>
      <c r="D8" s="2">
        <v>-1705698.61</v>
      </c>
      <c r="E8" s="2">
        <v>0</v>
      </c>
      <c r="F8" s="17">
        <v>3840</v>
      </c>
      <c r="G8" s="2">
        <f t="shared" si="0"/>
        <v>-3840</v>
      </c>
      <c r="H8" s="15"/>
      <c r="I8" s="7" t="s">
        <v>463</v>
      </c>
    </row>
    <row r="9" spans="1:9" ht="14.65" customHeight="1" x14ac:dyDescent="0.35">
      <c r="A9" s="26" t="s">
        <v>373</v>
      </c>
      <c r="B9" s="15" t="s">
        <v>374</v>
      </c>
      <c r="C9" s="2">
        <v>0</v>
      </c>
      <c r="D9" s="2">
        <v>-181844.64</v>
      </c>
      <c r="E9" s="2">
        <v>0</v>
      </c>
      <c r="F9" s="17">
        <v>-181844.64</v>
      </c>
      <c r="G9" s="2">
        <f t="shared" si="0"/>
        <v>181844.64</v>
      </c>
      <c r="H9" s="15"/>
      <c r="I9" s="7" t="s">
        <v>461</v>
      </c>
    </row>
    <row r="10" spans="1:9" ht="14.65" customHeight="1" x14ac:dyDescent="0.25">
      <c r="A10" s="26" t="s">
        <v>375</v>
      </c>
      <c r="B10" s="15" t="s">
        <v>376</v>
      </c>
      <c r="C10" s="2">
        <v>0</v>
      </c>
      <c r="D10" s="2">
        <v>-1858916.82</v>
      </c>
      <c r="E10" s="2">
        <v>0</v>
      </c>
      <c r="F10" s="17">
        <v>-17600</v>
      </c>
      <c r="G10" s="2">
        <f t="shared" si="0"/>
        <v>17600</v>
      </c>
      <c r="H10" s="15"/>
      <c r="I10" s="7"/>
    </row>
    <row r="11" spans="1:9" ht="14.65" customHeight="1" x14ac:dyDescent="0.25">
      <c r="A11" s="26" t="s">
        <v>377</v>
      </c>
      <c r="B11" s="15" t="s">
        <v>378</v>
      </c>
      <c r="C11" s="2">
        <v>0</v>
      </c>
      <c r="D11" s="2">
        <v>-95918.2</v>
      </c>
      <c r="E11" s="2">
        <v>0</v>
      </c>
      <c r="F11" s="17">
        <v>22481.8</v>
      </c>
      <c r="G11" s="2">
        <f t="shared" si="0"/>
        <v>-22481.8</v>
      </c>
      <c r="H11" s="15"/>
      <c r="I11" s="7"/>
    </row>
    <row r="12" spans="1:9" ht="14.65" customHeight="1" x14ac:dyDescent="0.25">
      <c r="A12" s="26" t="s">
        <v>379</v>
      </c>
      <c r="B12" s="15" t="s">
        <v>380</v>
      </c>
      <c r="C12" s="2">
        <v>0</v>
      </c>
      <c r="D12" s="2">
        <v>-1128274.94</v>
      </c>
      <c r="E12" s="2">
        <v>0</v>
      </c>
      <c r="F12" s="17">
        <v>4320</v>
      </c>
      <c r="G12" s="2">
        <f t="shared" si="0"/>
        <v>-4320</v>
      </c>
      <c r="H12" s="15"/>
      <c r="I12" s="7"/>
    </row>
    <row r="13" spans="1:9" ht="14.65" customHeight="1" x14ac:dyDescent="0.25">
      <c r="A13" s="26" t="s">
        <v>388</v>
      </c>
      <c r="B13" s="15" t="s">
        <v>389</v>
      </c>
      <c r="C13" s="2">
        <v>0</v>
      </c>
      <c r="D13" s="2">
        <v>-1737855.78</v>
      </c>
      <c r="E13" s="2">
        <v>0</v>
      </c>
      <c r="F13" s="17">
        <v>-253426.4</v>
      </c>
      <c r="G13" s="2">
        <f t="shared" si="0"/>
        <v>253426.4</v>
      </c>
      <c r="H13" s="15"/>
      <c r="I13" s="7" t="s">
        <v>461</v>
      </c>
    </row>
    <row r="14" spans="1:9" ht="14.65" customHeight="1" x14ac:dyDescent="0.25">
      <c r="A14" s="26" t="s">
        <v>390</v>
      </c>
      <c r="B14" s="15" t="s">
        <v>437</v>
      </c>
      <c r="C14" s="2">
        <v>0</v>
      </c>
      <c r="D14" s="2">
        <v>0</v>
      </c>
      <c r="E14" s="2">
        <v>-3623964</v>
      </c>
      <c r="F14" s="17">
        <v>0</v>
      </c>
      <c r="G14" s="2">
        <f t="shared" si="0"/>
        <v>-3623964</v>
      </c>
      <c r="H14" s="15"/>
      <c r="I14" s="7"/>
    </row>
    <row r="15" spans="1:9" ht="14.65" customHeight="1" x14ac:dyDescent="0.25">
      <c r="A15" s="26" t="s">
        <v>393</v>
      </c>
      <c r="B15" s="15" t="s">
        <v>394</v>
      </c>
      <c r="C15" s="2">
        <v>0</v>
      </c>
      <c r="D15" s="2">
        <v>-261605.17</v>
      </c>
      <c r="E15" s="2">
        <v>0</v>
      </c>
      <c r="F15" s="17">
        <v>367969.2</v>
      </c>
      <c r="G15" s="2">
        <f t="shared" si="0"/>
        <v>-367969.2</v>
      </c>
      <c r="H15" s="15"/>
      <c r="I15" s="7" t="s">
        <v>462</v>
      </c>
    </row>
    <row r="16" spans="1:9" ht="14.65" customHeight="1" x14ac:dyDescent="0.25">
      <c r="A16" s="26" t="s">
        <v>396</v>
      </c>
      <c r="B16" s="15" t="s">
        <v>397</v>
      </c>
      <c r="C16" s="2">
        <v>0</v>
      </c>
      <c r="D16" s="2">
        <v>-279013.44</v>
      </c>
      <c r="E16" s="2">
        <v>0</v>
      </c>
      <c r="F16" s="17">
        <v>4381.3</v>
      </c>
      <c r="G16" s="2">
        <f t="shared" si="0"/>
        <v>-4381.3</v>
      </c>
      <c r="H16" s="15"/>
      <c r="I16" s="7" t="s">
        <v>463</v>
      </c>
    </row>
    <row r="17" spans="1:9" ht="14.65" customHeight="1" x14ac:dyDescent="0.25">
      <c r="A17" s="26" t="s">
        <v>398</v>
      </c>
      <c r="B17" s="15" t="s">
        <v>399</v>
      </c>
      <c r="C17" s="2">
        <v>350000</v>
      </c>
      <c r="D17" s="2">
        <v>445850</v>
      </c>
      <c r="E17" s="2">
        <v>0</v>
      </c>
      <c r="F17" s="17">
        <v>95850</v>
      </c>
      <c r="G17" s="2">
        <f t="shared" si="0"/>
        <v>-95850</v>
      </c>
      <c r="H17" s="15"/>
      <c r="I17" s="7"/>
    </row>
    <row r="18" spans="1:9" ht="14.65" customHeight="1" x14ac:dyDescent="0.25">
      <c r="A18" s="26" t="s">
        <v>403</v>
      </c>
      <c r="B18" s="15" t="s">
        <v>404</v>
      </c>
      <c r="C18" s="2">
        <v>0</v>
      </c>
      <c r="D18" s="2">
        <v>-81722.5</v>
      </c>
      <c r="E18" s="2">
        <v>0</v>
      </c>
      <c r="F18" s="17">
        <v>3700</v>
      </c>
      <c r="G18" s="2">
        <f t="shared" si="0"/>
        <v>-3700</v>
      </c>
      <c r="H18" s="15"/>
      <c r="I18" s="7" t="s">
        <v>460</v>
      </c>
    </row>
    <row r="19" spans="1:9" ht="14.65" customHeight="1" x14ac:dyDescent="0.25">
      <c r="A19" s="27"/>
      <c r="B19" s="13"/>
      <c r="C19" s="23"/>
      <c r="D19" s="23"/>
      <c r="E19" s="23"/>
      <c r="F19" s="24"/>
      <c r="G19" s="23"/>
      <c r="H19" s="13"/>
      <c r="I19" s="5"/>
    </row>
    <row r="20" spans="1:9" ht="14.65" customHeight="1" x14ac:dyDescent="0.25">
      <c r="A20" s="10"/>
      <c r="B20" s="16"/>
      <c r="C20" s="11">
        <f>SUM(C5:C18)</f>
        <v>-49650000</v>
      </c>
      <c r="D20" s="11">
        <f>SUM(D5:D18)</f>
        <v>-6665636.3200000003</v>
      </c>
      <c r="E20" s="11">
        <f>SUM(E5:E18)</f>
        <v>-8623964</v>
      </c>
      <c r="F20" s="18">
        <f>SUM(F5:F18)</f>
        <v>54671.260000000024</v>
      </c>
      <c r="G20" s="11">
        <f>SUM(G5:G18)</f>
        <v>-8678635.2599999998</v>
      </c>
      <c r="H20" s="18">
        <v>-1800000</v>
      </c>
      <c r="I20" s="12"/>
    </row>
    <row r="21" spans="1:9" ht="14.6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9" ht="14.6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9" ht="14.65" customHeight="1" x14ac:dyDescent="0.25">
      <c r="A23" s="1" t="s">
        <v>465</v>
      </c>
      <c r="B23" s="1"/>
      <c r="C23" s="1"/>
      <c r="D23" s="1"/>
      <c r="E23" s="1"/>
      <c r="F23" s="1"/>
      <c r="G23" s="1"/>
      <c r="H23" s="1"/>
    </row>
    <row r="24" spans="1:9" ht="14.65" customHeight="1" x14ac:dyDescent="0.25">
      <c r="A24" s="1" t="s">
        <v>466</v>
      </c>
      <c r="B24" s="1"/>
      <c r="C24" s="1"/>
      <c r="D24" s="1"/>
      <c r="E24" s="1"/>
      <c r="F24" s="1"/>
      <c r="G24" s="1"/>
      <c r="H24" s="1"/>
    </row>
    <row r="25" spans="1:9" ht="14.65" customHeight="1" x14ac:dyDescent="0.25">
      <c r="A25" s="1" t="s">
        <v>525</v>
      </c>
      <c r="B25" s="1"/>
      <c r="C25" s="1"/>
      <c r="D25" s="1"/>
      <c r="E25" s="1"/>
      <c r="F25" s="1"/>
      <c r="G25" s="1"/>
      <c r="H25" s="1"/>
    </row>
    <row r="26" spans="1:9" ht="14.6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9" ht="14.6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9" ht="14.6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9" ht="14.6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9" ht="14.6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9" ht="14.6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9" ht="14.6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4.6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4.6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4.6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4.6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4.6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4.6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4.6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4.6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4.6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4.6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4.6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4.6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4.6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4.6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4.6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4.6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4.6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4.6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4.6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4.6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6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6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6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6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6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6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6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6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6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6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6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6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6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6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6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6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6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6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6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6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6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6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6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6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6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6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6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6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6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6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6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6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6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6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6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4.6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4.6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4.6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4.6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4.6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4.6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4.6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4.6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4.6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4.6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4.6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4.6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4.6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4.65" customHeight="1" x14ac:dyDescent="0.25"/>
    <row r="102" spans="1:8" ht="14.65" customHeight="1" x14ac:dyDescent="0.25"/>
    <row r="103" spans="1:8" ht="14.65" customHeight="1" x14ac:dyDescent="0.25"/>
    <row r="104" spans="1:8" ht="14.65" customHeight="1" x14ac:dyDescent="0.25"/>
    <row r="105" spans="1:8" ht="14.65" customHeight="1" x14ac:dyDescent="0.25"/>
    <row r="106" spans="1:8" ht="14.65" customHeight="1" x14ac:dyDescent="0.25"/>
    <row r="107" spans="1:8" ht="14.65" customHeight="1" x14ac:dyDescent="0.25"/>
    <row r="108" spans="1:8" ht="14.65" customHeight="1" x14ac:dyDescent="0.25"/>
    <row r="109" spans="1:8" ht="14.65" customHeight="1" x14ac:dyDescent="0.25"/>
    <row r="110" spans="1:8" ht="14.65" customHeight="1" x14ac:dyDescent="0.25"/>
    <row r="111" spans="1:8" ht="14.65" customHeight="1" x14ac:dyDescent="0.25"/>
    <row r="112" spans="1:8" ht="14.65" customHeight="1" x14ac:dyDescent="0.25"/>
    <row r="113" ht="14.65" customHeight="1" x14ac:dyDescent="0.25"/>
    <row r="114" ht="14.65" customHeight="1" x14ac:dyDescent="0.25"/>
    <row r="115" ht="14.65" customHeight="1" x14ac:dyDescent="0.25"/>
    <row r="116" ht="14.65" customHeight="1" x14ac:dyDescent="0.25"/>
    <row r="117" ht="14.65" customHeight="1" x14ac:dyDescent="0.25"/>
    <row r="118" ht="14.65" customHeight="1" x14ac:dyDescent="0.25"/>
    <row r="119" ht="14.65" customHeight="1" x14ac:dyDescent="0.25"/>
    <row r="120" ht="14.65" customHeight="1" x14ac:dyDescent="0.25"/>
    <row r="121" ht="14.65" customHeight="1" x14ac:dyDescent="0.25"/>
    <row r="122" ht="14.65" customHeight="1" x14ac:dyDescent="0.25"/>
    <row r="123" ht="14.65" customHeight="1" x14ac:dyDescent="0.25"/>
    <row r="124" ht="14.65" customHeight="1" x14ac:dyDescent="0.25"/>
    <row r="125" ht="14.65" customHeight="1" x14ac:dyDescent="0.25"/>
    <row r="126" ht="14.65" customHeight="1" x14ac:dyDescent="0.25"/>
    <row r="127" ht="14.65" customHeight="1" x14ac:dyDescent="0.25"/>
    <row r="128" ht="14.65" customHeight="1" x14ac:dyDescent="0.25"/>
    <row r="129" ht="14.65" customHeight="1" x14ac:dyDescent="0.25"/>
    <row r="130" ht="14.65" customHeight="1" x14ac:dyDescent="0.25"/>
    <row r="131" ht="14.65" customHeight="1" x14ac:dyDescent="0.25"/>
    <row r="132" ht="14.65" customHeight="1" x14ac:dyDescent="0.25"/>
    <row r="133" ht="14.65" customHeight="1" x14ac:dyDescent="0.25"/>
    <row r="134" ht="14.65" customHeight="1" x14ac:dyDescent="0.25"/>
    <row r="135" ht="14.65" customHeight="1" x14ac:dyDescent="0.25"/>
    <row r="136" ht="14.65" customHeight="1" x14ac:dyDescent="0.25"/>
    <row r="137" ht="14.65" customHeight="1" x14ac:dyDescent="0.25"/>
    <row r="138" ht="14.65" customHeight="1" x14ac:dyDescent="0.25"/>
    <row r="139" ht="14.65" customHeight="1" x14ac:dyDescent="0.25"/>
    <row r="140" ht="14.65" customHeight="1" x14ac:dyDescent="0.25"/>
    <row r="141" ht="14.65" customHeight="1" x14ac:dyDescent="0.25"/>
    <row r="142" ht="14.65" customHeight="1" x14ac:dyDescent="0.25"/>
    <row r="143" ht="14.65" customHeight="1" x14ac:dyDescent="0.25"/>
    <row r="144" ht="14.65" customHeight="1" x14ac:dyDescent="0.25"/>
    <row r="145" ht="14.65" customHeight="1" x14ac:dyDescent="0.25"/>
    <row r="146" ht="14.65" customHeight="1" x14ac:dyDescent="0.25"/>
    <row r="147" ht="14.65" customHeight="1" x14ac:dyDescent="0.25"/>
    <row r="148" ht="14.65" customHeight="1" x14ac:dyDescent="0.25"/>
    <row r="149" ht="14.65" customHeight="1" x14ac:dyDescent="0.25"/>
    <row r="150" ht="14.65" customHeight="1" x14ac:dyDescent="0.25"/>
    <row r="151" ht="14.65" customHeight="1" x14ac:dyDescent="0.25"/>
    <row r="152" ht="14.65" customHeight="1" x14ac:dyDescent="0.25"/>
    <row r="153" ht="14.65" customHeight="1" x14ac:dyDescent="0.25"/>
    <row r="154" ht="14.65" customHeight="1" x14ac:dyDescent="0.25"/>
    <row r="155" ht="14.65" customHeight="1" x14ac:dyDescent="0.25"/>
    <row r="156" ht="14.65" customHeight="1" x14ac:dyDescent="0.25"/>
    <row r="157" ht="14.65" customHeight="1" x14ac:dyDescent="0.25"/>
    <row r="158" ht="14.65" customHeight="1" x14ac:dyDescent="0.25"/>
    <row r="159" ht="14.65" customHeight="1" x14ac:dyDescent="0.25"/>
    <row r="160" ht="14.65" customHeight="1" x14ac:dyDescent="0.25"/>
    <row r="161" ht="14.65" customHeight="1" x14ac:dyDescent="0.25"/>
    <row r="162" ht="14.65" customHeight="1" x14ac:dyDescent="0.25"/>
    <row r="163" ht="14.65" customHeight="1" x14ac:dyDescent="0.25"/>
    <row r="164" ht="14.65" customHeight="1" x14ac:dyDescent="0.25"/>
    <row r="165" ht="14.65" customHeight="1" x14ac:dyDescent="0.25"/>
    <row r="166" ht="14.65" customHeight="1" x14ac:dyDescent="0.25"/>
    <row r="167" ht="14.65" customHeight="1" x14ac:dyDescent="0.25"/>
    <row r="168" ht="14.65" customHeight="1" x14ac:dyDescent="0.25"/>
    <row r="169" ht="14.65" customHeight="1" x14ac:dyDescent="0.25"/>
    <row r="170" ht="14.65" customHeight="1" x14ac:dyDescent="0.25"/>
    <row r="171" ht="14.65" customHeight="1" x14ac:dyDescent="0.25"/>
    <row r="172" ht="14.65" customHeight="1" x14ac:dyDescent="0.25"/>
    <row r="173" ht="14.65" customHeight="1" x14ac:dyDescent="0.25"/>
    <row r="174" ht="14.65" customHeight="1" x14ac:dyDescent="0.25"/>
    <row r="175" ht="14.65" customHeight="1" x14ac:dyDescent="0.25"/>
    <row r="176" ht="14.65" customHeight="1" x14ac:dyDescent="0.25"/>
    <row r="177" ht="14.65" customHeight="1" x14ac:dyDescent="0.25"/>
    <row r="178" ht="14.65" customHeight="1" x14ac:dyDescent="0.25"/>
    <row r="179" ht="14.65" customHeight="1" x14ac:dyDescent="0.25"/>
    <row r="180" ht="14.65" customHeight="1" x14ac:dyDescent="0.25"/>
    <row r="181" ht="14.65" customHeight="1" x14ac:dyDescent="0.25"/>
    <row r="182" ht="14.65" customHeight="1" x14ac:dyDescent="0.25"/>
    <row r="183" ht="14.65" customHeight="1" x14ac:dyDescent="0.25"/>
    <row r="184" ht="14.65" customHeight="1" x14ac:dyDescent="0.25"/>
    <row r="185" ht="14.65" customHeight="1" x14ac:dyDescent="0.25"/>
    <row r="186" ht="14.65" customHeight="1" x14ac:dyDescent="0.25"/>
    <row r="187" ht="14.65" customHeight="1" x14ac:dyDescent="0.25"/>
    <row r="188" ht="14.65" customHeight="1" x14ac:dyDescent="0.25"/>
    <row r="189" ht="14.65" customHeight="1" x14ac:dyDescent="0.25"/>
    <row r="190" ht="14.65" customHeight="1" x14ac:dyDescent="0.25"/>
    <row r="191" ht="14.65" customHeight="1" x14ac:dyDescent="0.25"/>
    <row r="192" ht="14.65" customHeight="1" x14ac:dyDescent="0.25"/>
    <row r="193" ht="14.65" customHeight="1" x14ac:dyDescent="0.25"/>
    <row r="194" ht="14.65" customHeight="1" x14ac:dyDescent="0.25"/>
    <row r="195" ht="14.65" customHeight="1" x14ac:dyDescent="0.25"/>
    <row r="196" ht="14.65" customHeight="1" x14ac:dyDescent="0.25"/>
    <row r="197" ht="14.65" customHeight="1" x14ac:dyDescent="0.25"/>
    <row r="198" ht="14.65" customHeight="1" x14ac:dyDescent="0.25"/>
    <row r="199" ht="14.65" customHeight="1" x14ac:dyDescent="0.25"/>
    <row r="200" ht="14.65" customHeight="1" x14ac:dyDescent="0.25"/>
    <row r="201" ht="14.65" customHeight="1" x14ac:dyDescent="0.25"/>
    <row r="202" ht="14.65" customHeight="1" x14ac:dyDescent="0.25"/>
    <row r="203" ht="14.65" customHeight="1" x14ac:dyDescent="0.25"/>
    <row r="204" ht="14.65" customHeight="1" x14ac:dyDescent="0.25"/>
    <row r="205" ht="14.65" customHeight="1" x14ac:dyDescent="0.25"/>
    <row r="206" ht="14.65" customHeight="1" x14ac:dyDescent="0.25"/>
    <row r="207" ht="14.65" customHeight="1" x14ac:dyDescent="0.25"/>
    <row r="208" ht="14.65" customHeight="1" x14ac:dyDescent="0.25"/>
    <row r="209" ht="14.65" customHeight="1" x14ac:dyDescent="0.25"/>
    <row r="210" ht="14.65" customHeight="1" x14ac:dyDescent="0.25"/>
    <row r="211" ht="14.65" customHeight="1" x14ac:dyDescent="0.25"/>
    <row r="212" ht="14.65" customHeight="1" x14ac:dyDescent="0.25"/>
    <row r="213" ht="14.65" customHeight="1" x14ac:dyDescent="0.25"/>
    <row r="214" ht="14.65" customHeight="1" x14ac:dyDescent="0.25"/>
    <row r="215" ht="14.65" customHeight="1" x14ac:dyDescent="0.25"/>
    <row r="216" ht="14.65" customHeight="1" x14ac:dyDescent="0.25"/>
    <row r="217" ht="14.65" customHeight="1" x14ac:dyDescent="0.25"/>
    <row r="218" ht="14.65" customHeight="1" x14ac:dyDescent="0.25"/>
    <row r="219" ht="14.65" customHeight="1" x14ac:dyDescent="0.25"/>
    <row r="220" ht="14.65" customHeight="1" x14ac:dyDescent="0.25"/>
    <row r="221" ht="14.65" customHeight="1" x14ac:dyDescent="0.25"/>
    <row r="222" ht="14.65" customHeight="1" x14ac:dyDescent="0.25"/>
    <row r="223" ht="14.65" customHeight="1" x14ac:dyDescent="0.25"/>
    <row r="224" ht="14.65" customHeight="1" x14ac:dyDescent="0.25"/>
    <row r="225" ht="14.65" customHeight="1" x14ac:dyDescent="0.25"/>
    <row r="226" ht="14.65" customHeight="1" x14ac:dyDescent="0.25"/>
    <row r="227" ht="14.65" customHeight="1" x14ac:dyDescent="0.25"/>
    <row r="228" ht="14.65" customHeight="1" x14ac:dyDescent="0.25"/>
    <row r="229" ht="14.65" customHeight="1" x14ac:dyDescent="0.25"/>
    <row r="230" ht="14.65" customHeight="1" x14ac:dyDescent="0.25"/>
    <row r="231" ht="14.65" customHeight="1" x14ac:dyDescent="0.25"/>
    <row r="232" ht="14.65" customHeight="1" x14ac:dyDescent="0.25"/>
    <row r="233" ht="14.65" customHeight="1" x14ac:dyDescent="0.25"/>
    <row r="234" ht="14.65" customHeight="1" x14ac:dyDescent="0.25"/>
    <row r="235" ht="14.65" customHeight="1" x14ac:dyDescent="0.25"/>
    <row r="236" ht="14.65" customHeight="1" x14ac:dyDescent="0.25"/>
    <row r="237" ht="14.65" customHeight="1" x14ac:dyDescent="0.25"/>
    <row r="238" ht="14.65" customHeight="1" x14ac:dyDescent="0.25"/>
    <row r="239" ht="14.65" customHeight="1" x14ac:dyDescent="0.25"/>
    <row r="240" ht="14.65" customHeight="1" x14ac:dyDescent="0.25"/>
    <row r="241" ht="14.65" customHeight="1" x14ac:dyDescent="0.25"/>
    <row r="242" ht="14.65" customHeight="1" x14ac:dyDescent="0.25"/>
    <row r="243" ht="14.65" customHeight="1" x14ac:dyDescent="0.25"/>
    <row r="244" ht="14.65" customHeight="1" x14ac:dyDescent="0.25"/>
    <row r="245" ht="14.65" customHeight="1" x14ac:dyDescent="0.25"/>
    <row r="246" ht="14.65" customHeight="1" x14ac:dyDescent="0.25"/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topLeftCell="A10" zoomScaleNormal="100" workbookViewId="0">
      <selection activeCell="G32" sqref="G32"/>
    </sheetView>
  </sheetViews>
  <sheetFormatPr defaultRowHeight="15" x14ac:dyDescent="0.25"/>
  <cols>
    <col min="1" max="1" width="9.28515625" customWidth="1"/>
    <col min="2" max="2" width="45.85546875" customWidth="1"/>
    <col min="3" max="4" width="0" hidden="1" customWidth="1"/>
    <col min="5" max="5" width="10.7109375" customWidth="1"/>
    <col min="6" max="6" width="9.5703125" customWidth="1"/>
    <col min="7" max="7" width="10.5703125" customWidth="1"/>
    <col min="8" max="8" width="12.7109375" customWidth="1"/>
    <col min="9" max="9" width="48.7109375" customWidth="1"/>
  </cols>
  <sheetData>
    <row r="1" spans="1:9" x14ac:dyDescent="0.25">
      <c r="A1" s="29" t="s">
        <v>435</v>
      </c>
      <c r="B1" s="29"/>
    </row>
    <row r="2" spans="1:9" x14ac:dyDescent="0.25">
      <c r="A2" s="30"/>
      <c r="B2" s="31" t="s">
        <v>360</v>
      </c>
      <c r="C2" s="32" t="s">
        <v>2</v>
      </c>
      <c r="D2" s="31" t="s">
        <v>3</v>
      </c>
      <c r="E2" s="33" t="s">
        <v>4</v>
      </c>
      <c r="F2" s="34" t="s">
        <v>5</v>
      </c>
      <c r="G2" s="35" t="s">
        <v>6</v>
      </c>
      <c r="H2" s="35" t="s">
        <v>431</v>
      </c>
      <c r="I2" s="35" t="s">
        <v>432</v>
      </c>
    </row>
    <row r="3" spans="1:9" x14ac:dyDescent="0.25">
      <c r="A3" s="36"/>
      <c r="B3" s="37" t="s">
        <v>405</v>
      </c>
      <c r="C3" s="38" t="s">
        <v>7</v>
      </c>
      <c r="D3" s="37" t="s">
        <v>8</v>
      </c>
      <c r="E3" s="39">
        <v>2013</v>
      </c>
      <c r="F3" s="55" t="s">
        <v>436</v>
      </c>
      <c r="G3" s="40" t="s">
        <v>9</v>
      </c>
      <c r="H3" s="40" t="s">
        <v>9</v>
      </c>
      <c r="I3" s="40"/>
    </row>
    <row r="4" spans="1:9" ht="14.65" customHeight="1" x14ac:dyDescent="0.3">
      <c r="A4" s="3"/>
      <c r="B4" s="13"/>
      <c r="C4" s="4"/>
      <c r="D4" s="4"/>
      <c r="E4" s="4"/>
      <c r="F4" s="13"/>
      <c r="G4" s="4"/>
      <c r="H4" s="13"/>
      <c r="I4" s="5"/>
    </row>
    <row r="5" spans="1:9" ht="14.65" customHeight="1" x14ac:dyDescent="0.25">
      <c r="A5" s="6" t="s">
        <v>406</v>
      </c>
      <c r="B5" s="15" t="s">
        <v>407</v>
      </c>
      <c r="C5" s="2">
        <v>0</v>
      </c>
      <c r="D5" s="2">
        <v>550280.72</v>
      </c>
      <c r="E5" s="2">
        <v>224501</v>
      </c>
      <c r="F5" s="17">
        <v>104618.18</v>
      </c>
      <c r="G5" s="2">
        <f t="shared" ref="G5:G26" si="0">SUM(E5-F5)</f>
        <v>119882.82</v>
      </c>
      <c r="H5" s="15"/>
      <c r="I5" s="87" t="s">
        <v>467</v>
      </c>
    </row>
    <row r="6" spans="1:9" ht="14.65" customHeight="1" x14ac:dyDescent="0.25">
      <c r="A6" s="6" t="s">
        <v>364</v>
      </c>
      <c r="B6" s="15" t="s">
        <v>478</v>
      </c>
      <c r="C6" s="2">
        <v>1460000</v>
      </c>
      <c r="D6" s="2">
        <v>2342355.46</v>
      </c>
      <c r="E6" s="2">
        <v>0</v>
      </c>
      <c r="F6" s="17">
        <v>239261.95</v>
      </c>
      <c r="G6" s="2">
        <f t="shared" si="0"/>
        <v>-239261.95</v>
      </c>
      <c r="H6" s="15"/>
      <c r="I6" s="87" t="s">
        <v>477</v>
      </c>
    </row>
    <row r="7" spans="1:9" ht="14.65" customHeight="1" x14ac:dyDescent="0.25">
      <c r="A7" s="6" t="s">
        <v>366</v>
      </c>
      <c r="B7" s="15" t="s">
        <v>367</v>
      </c>
      <c r="C7" s="2">
        <v>2680000</v>
      </c>
      <c r="D7" s="2">
        <v>2613983.83</v>
      </c>
      <c r="E7" s="2">
        <v>71214</v>
      </c>
      <c r="F7" s="17">
        <v>0</v>
      </c>
      <c r="G7" s="2">
        <f t="shared" si="0"/>
        <v>71214</v>
      </c>
      <c r="H7" s="15"/>
      <c r="I7" s="88" t="s">
        <v>468</v>
      </c>
    </row>
    <row r="8" spans="1:9" ht="14.65" customHeight="1" x14ac:dyDescent="0.25">
      <c r="A8" s="6" t="s">
        <v>368</v>
      </c>
      <c r="B8" s="15" t="s">
        <v>408</v>
      </c>
      <c r="C8" s="2">
        <v>2825674</v>
      </c>
      <c r="D8" s="2">
        <v>1072194.22</v>
      </c>
      <c r="E8" s="2">
        <v>548793</v>
      </c>
      <c r="F8" s="17">
        <v>0</v>
      </c>
      <c r="G8" s="2">
        <f t="shared" si="0"/>
        <v>548793</v>
      </c>
      <c r="H8" s="15"/>
      <c r="I8" s="88" t="s">
        <v>469</v>
      </c>
    </row>
    <row r="9" spans="1:9" ht="14.65" customHeight="1" x14ac:dyDescent="0.25">
      <c r="A9" s="6" t="s">
        <v>409</v>
      </c>
      <c r="B9" s="15" t="s">
        <v>410</v>
      </c>
      <c r="C9" s="2">
        <v>0</v>
      </c>
      <c r="D9" s="2">
        <v>567663.75</v>
      </c>
      <c r="E9" s="2">
        <v>100628</v>
      </c>
      <c r="F9" s="17">
        <v>52381.17</v>
      </c>
      <c r="G9" s="2">
        <f t="shared" si="0"/>
        <v>48246.83</v>
      </c>
      <c r="H9" s="15"/>
      <c r="I9" s="88" t="s">
        <v>410</v>
      </c>
    </row>
    <row r="10" spans="1:9" ht="25.9" customHeight="1" x14ac:dyDescent="0.25">
      <c r="A10" s="6" t="s">
        <v>411</v>
      </c>
      <c r="B10" s="15" t="s">
        <v>438</v>
      </c>
      <c r="C10" s="2">
        <v>26000010</v>
      </c>
      <c r="D10" s="2">
        <v>42991.81</v>
      </c>
      <c r="E10" s="2">
        <v>4600000</v>
      </c>
      <c r="F10" s="17">
        <v>42991.81</v>
      </c>
      <c r="G10" s="2">
        <f t="shared" si="0"/>
        <v>4557008.1900000004</v>
      </c>
      <c r="H10" s="15"/>
      <c r="I10" s="93" t="s">
        <v>480</v>
      </c>
    </row>
    <row r="11" spans="1:9" ht="14.65" customHeight="1" x14ac:dyDescent="0.3">
      <c r="A11" s="6" t="s">
        <v>369</v>
      </c>
      <c r="B11" s="15" t="s">
        <v>370</v>
      </c>
      <c r="C11" s="2">
        <v>535000</v>
      </c>
      <c r="D11" s="2">
        <v>1291762.6100000001</v>
      </c>
      <c r="E11" s="2">
        <v>0</v>
      </c>
      <c r="F11" s="17">
        <v>6757.65</v>
      </c>
      <c r="G11" s="2">
        <f t="shared" si="0"/>
        <v>-6757.65</v>
      </c>
      <c r="H11" s="15"/>
      <c r="I11" s="88"/>
    </row>
    <row r="12" spans="1:9" ht="14.65" customHeight="1" x14ac:dyDescent="0.3">
      <c r="A12" s="6" t="s">
        <v>371</v>
      </c>
      <c r="B12" s="15" t="s">
        <v>372</v>
      </c>
      <c r="C12" s="2">
        <v>150000</v>
      </c>
      <c r="D12" s="2">
        <v>41872.82</v>
      </c>
      <c r="E12" s="2">
        <v>50000</v>
      </c>
      <c r="F12" s="17">
        <v>0</v>
      </c>
      <c r="G12" s="2">
        <f t="shared" si="0"/>
        <v>50000</v>
      </c>
      <c r="H12" s="15"/>
      <c r="I12" s="88" t="s">
        <v>470</v>
      </c>
    </row>
    <row r="13" spans="1:9" ht="14.65" customHeight="1" x14ac:dyDescent="0.3">
      <c r="A13" s="8" t="s">
        <v>373</v>
      </c>
      <c r="B13" s="15" t="s">
        <v>374</v>
      </c>
      <c r="C13" s="2">
        <v>0</v>
      </c>
      <c r="D13" s="2">
        <v>12187.4</v>
      </c>
      <c r="E13" s="2">
        <v>0</v>
      </c>
      <c r="F13" s="17">
        <v>12187.4</v>
      </c>
      <c r="G13" s="2">
        <f t="shared" si="0"/>
        <v>-12187.4</v>
      </c>
      <c r="H13" s="15"/>
      <c r="I13" s="88"/>
    </row>
    <row r="14" spans="1:9" ht="14.65" customHeight="1" x14ac:dyDescent="0.25">
      <c r="A14" s="6" t="s">
        <v>379</v>
      </c>
      <c r="B14" s="15" t="s">
        <v>412</v>
      </c>
      <c r="C14" s="2">
        <v>1650000</v>
      </c>
      <c r="D14" s="2">
        <v>1704348.86</v>
      </c>
      <c r="E14" s="2">
        <v>150000</v>
      </c>
      <c r="F14" s="17">
        <v>0</v>
      </c>
      <c r="G14" s="2">
        <f t="shared" si="0"/>
        <v>150000</v>
      </c>
      <c r="H14" s="15"/>
      <c r="I14" s="88" t="s">
        <v>471</v>
      </c>
    </row>
    <row r="15" spans="1:9" ht="14.65" customHeight="1" x14ac:dyDescent="0.25">
      <c r="A15" s="6" t="s">
        <v>381</v>
      </c>
      <c r="B15" s="15" t="s">
        <v>382</v>
      </c>
      <c r="C15" s="2">
        <v>1200000</v>
      </c>
      <c r="D15" s="2">
        <v>1557198.83</v>
      </c>
      <c r="E15" s="2">
        <v>77952</v>
      </c>
      <c r="F15" s="17">
        <v>116541.6</v>
      </c>
      <c r="G15" s="2">
        <f t="shared" si="0"/>
        <v>-38589.600000000006</v>
      </c>
      <c r="H15" s="15"/>
      <c r="I15" s="88" t="s">
        <v>472</v>
      </c>
    </row>
    <row r="16" spans="1:9" ht="14.65" customHeight="1" x14ac:dyDescent="0.25">
      <c r="A16" s="6" t="s">
        <v>383</v>
      </c>
      <c r="B16" s="15" t="s">
        <v>413</v>
      </c>
      <c r="C16" s="2">
        <v>900000</v>
      </c>
      <c r="D16" s="2">
        <v>1186961.44</v>
      </c>
      <c r="E16" s="2">
        <v>51897</v>
      </c>
      <c r="F16" s="17">
        <v>0</v>
      </c>
      <c r="G16" s="2">
        <f t="shared" si="0"/>
        <v>51897</v>
      </c>
      <c r="H16" s="15"/>
      <c r="I16" s="88" t="s">
        <v>473</v>
      </c>
    </row>
    <row r="17" spans="1:9" ht="14.65" customHeight="1" x14ac:dyDescent="0.3">
      <c r="A17" s="6" t="s">
        <v>384</v>
      </c>
      <c r="B17" s="15" t="s">
        <v>414</v>
      </c>
      <c r="C17" s="2">
        <v>550000</v>
      </c>
      <c r="D17" s="2">
        <v>589805.09</v>
      </c>
      <c r="E17" s="2">
        <v>45903</v>
      </c>
      <c r="F17" s="17">
        <v>0</v>
      </c>
      <c r="G17" s="2">
        <f t="shared" si="0"/>
        <v>45903</v>
      </c>
      <c r="H17" s="15"/>
      <c r="I17" s="88" t="s">
        <v>473</v>
      </c>
    </row>
    <row r="18" spans="1:9" ht="14.65" customHeight="1" x14ac:dyDescent="0.25">
      <c r="A18" s="6" t="s">
        <v>386</v>
      </c>
      <c r="B18" s="15" t="s">
        <v>387</v>
      </c>
      <c r="C18" s="2">
        <v>3138010</v>
      </c>
      <c r="D18" s="2">
        <v>3620981.59</v>
      </c>
      <c r="E18" s="2">
        <v>69150</v>
      </c>
      <c r="F18" s="17">
        <v>0</v>
      </c>
      <c r="G18" s="2">
        <f t="shared" si="0"/>
        <v>69150</v>
      </c>
      <c r="H18" s="15"/>
      <c r="I18" s="89" t="s">
        <v>476</v>
      </c>
    </row>
    <row r="19" spans="1:9" ht="14.65" customHeight="1" x14ac:dyDescent="0.25">
      <c r="A19" s="8" t="s">
        <v>392</v>
      </c>
      <c r="B19" s="15" t="s">
        <v>415</v>
      </c>
      <c r="C19" s="2">
        <v>900000</v>
      </c>
      <c r="D19" s="2">
        <v>897467.16</v>
      </c>
      <c r="E19" s="2">
        <v>14930</v>
      </c>
      <c r="F19" s="17">
        <v>12397.1</v>
      </c>
      <c r="G19" s="2">
        <f t="shared" si="0"/>
        <v>2532.8999999999996</v>
      </c>
      <c r="H19" s="15"/>
      <c r="I19" s="89" t="s">
        <v>474</v>
      </c>
    </row>
    <row r="20" spans="1:9" ht="14.65" customHeight="1" x14ac:dyDescent="0.25">
      <c r="A20" s="8" t="s">
        <v>393</v>
      </c>
      <c r="B20" s="15" t="s">
        <v>416</v>
      </c>
      <c r="C20" s="2">
        <v>3190000</v>
      </c>
      <c r="D20" s="2">
        <v>4777926.6500000004</v>
      </c>
      <c r="E20" s="2">
        <v>0</v>
      </c>
      <c r="F20" s="17">
        <v>0</v>
      </c>
      <c r="G20" s="2">
        <f t="shared" si="0"/>
        <v>0</v>
      </c>
      <c r="H20" s="15"/>
      <c r="I20" s="89"/>
    </row>
    <row r="21" spans="1:9" ht="14.65" customHeight="1" x14ac:dyDescent="0.25">
      <c r="A21" s="8" t="s">
        <v>417</v>
      </c>
      <c r="B21" s="15" t="s">
        <v>418</v>
      </c>
      <c r="C21" s="2">
        <v>1600000</v>
      </c>
      <c r="D21" s="2">
        <v>2464279.42</v>
      </c>
      <c r="E21" s="2">
        <v>278600</v>
      </c>
      <c r="F21" s="17">
        <v>301720</v>
      </c>
      <c r="G21" s="2">
        <f t="shared" si="0"/>
        <v>-23120</v>
      </c>
      <c r="H21" s="15"/>
      <c r="I21" s="92" t="s">
        <v>475</v>
      </c>
    </row>
    <row r="22" spans="1:9" ht="14.65" customHeight="1" x14ac:dyDescent="0.25">
      <c r="A22" s="8" t="s">
        <v>395</v>
      </c>
      <c r="B22" s="15" t="s">
        <v>419</v>
      </c>
      <c r="C22" s="2">
        <v>1250000</v>
      </c>
      <c r="D22" s="2">
        <v>2476660.4900000002</v>
      </c>
      <c r="E22" s="2">
        <v>150000</v>
      </c>
      <c r="F22" s="17">
        <v>101860</v>
      </c>
      <c r="G22" s="2">
        <f t="shared" si="0"/>
        <v>48140</v>
      </c>
      <c r="H22" s="15"/>
      <c r="I22" s="92" t="s">
        <v>474</v>
      </c>
    </row>
    <row r="23" spans="1:9" ht="14.65" customHeight="1" x14ac:dyDescent="0.25">
      <c r="A23" s="8" t="s">
        <v>396</v>
      </c>
      <c r="B23" s="15" t="s">
        <v>420</v>
      </c>
      <c r="C23" s="2">
        <v>1375000</v>
      </c>
      <c r="D23" s="2">
        <v>1224251.23</v>
      </c>
      <c r="E23" s="2">
        <v>50000</v>
      </c>
      <c r="F23" s="17">
        <v>4143</v>
      </c>
      <c r="G23" s="2">
        <f t="shared" si="0"/>
        <v>45857</v>
      </c>
      <c r="H23" s="15"/>
      <c r="I23" s="92" t="s">
        <v>474</v>
      </c>
    </row>
    <row r="24" spans="1:9" ht="14.65" customHeight="1" x14ac:dyDescent="0.25">
      <c r="A24" s="6" t="s">
        <v>421</v>
      </c>
      <c r="B24" s="15" t="s">
        <v>422</v>
      </c>
      <c r="C24" s="2">
        <v>0</v>
      </c>
      <c r="D24" s="2">
        <v>214821.77</v>
      </c>
      <c r="E24" s="2">
        <v>90240</v>
      </c>
      <c r="F24" s="17">
        <v>26078.38</v>
      </c>
      <c r="G24" s="2">
        <f t="shared" si="0"/>
        <v>64161.619999999995</v>
      </c>
      <c r="H24" s="15"/>
      <c r="I24" s="92" t="s">
        <v>467</v>
      </c>
    </row>
    <row r="25" spans="1:9" ht="14.65" customHeight="1" x14ac:dyDescent="0.25">
      <c r="A25" s="6" t="s">
        <v>400</v>
      </c>
      <c r="B25" s="15" t="s">
        <v>423</v>
      </c>
      <c r="C25" s="2">
        <v>348000</v>
      </c>
      <c r="D25" s="2">
        <v>51203.9</v>
      </c>
      <c r="E25" s="2">
        <v>328400</v>
      </c>
      <c r="F25" s="17">
        <v>0</v>
      </c>
      <c r="G25" s="2">
        <f t="shared" si="0"/>
        <v>328400</v>
      </c>
      <c r="H25" s="15"/>
      <c r="I25" s="7" t="s">
        <v>479</v>
      </c>
    </row>
    <row r="26" spans="1:9" ht="14.65" customHeight="1" x14ac:dyDescent="0.25">
      <c r="A26" s="6" t="s">
        <v>401</v>
      </c>
      <c r="B26" s="15" t="s">
        <v>402</v>
      </c>
      <c r="C26" s="2">
        <v>3900000</v>
      </c>
      <c r="D26" s="2">
        <v>2586946.4500000002</v>
      </c>
      <c r="E26" s="2">
        <v>1659045</v>
      </c>
      <c r="F26" s="17">
        <v>0</v>
      </c>
      <c r="G26" s="2">
        <f t="shared" si="0"/>
        <v>1659045</v>
      </c>
      <c r="H26" s="15"/>
      <c r="I26" s="92" t="s">
        <v>479</v>
      </c>
    </row>
    <row r="27" spans="1:9" ht="14.65" customHeight="1" x14ac:dyDescent="0.25">
      <c r="A27" s="9"/>
      <c r="B27" s="15"/>
      <c r="C27" s="1"/>
      <c r="D27" s="1"/>
      <c r="E27" s="1"/>
      <c r="F27" s="15"/>
      <c r="G27" s="1"/>
      <c r="H27" s="15"/>
      <c r="I27" s="7"/>
    </row>
    <row r="28" spans="1:9" ht="14.65" customHeight="1" x14ac:dyDescent="0.25">
      <c r="A28" s="3"/>
      <c r="B28" s="13"/>
      <c r="C28" s="4"/>
      <c r="D28" s="4"/>
      <c r="E28" s="4"/>
      <c r="F28" s="13"/>
      <c r="G28" s="4"/>
      <c r="H28" s="13"/>
      <c r="I28" s="5"/>
    </row>
    <row r="29" spans="1:9" ht="14.65" customHeight="1" x14ac:dyDescent="0.25">
      <c r="A29" s="10"/>
      <c r="B29" s="16"/>
      <c r="C29" s="11">
        <f>SUM(C5:C28)</f>
        <v>53651694</v>
      </c>
      <c r="D29" s="11">
        <f>SUM(D5:D28)</f>
        <v>31888145.500000004</v>
      </c>
      <c r="E29" s="11">
        <f>SUM(E5:E28)</f>
        <v>8561253</v>
      </c>
      <c r="F29" s="18">
        <f>SUM(F5:F28)</f>
        <v>1020938.24</v>
      </c>
      <c r="G29" s="11">
        <f>SUM(G5:G28)</f>
        <v>7540314.7600000007</v>
      </c>
      <c r="H29" s="18">
        <v>6500000</v>
      </c>
      <c r="I29" s="12"/>
    </row>
    <row r="30" spans="1:9" ht="14.6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9" s="90" customFormat="1" ht="14.65" customHeight="1" x14ac:dyDescent="0.25">
      <c r="A31" s="91"/>
      <c r="B31" s="91"/>
      <c r="C31" s="91"/>
      <c r="D31" s="91"/>
      <c r="E31" s="91"/>
      <c r="F31" s="91"/>
      <c r="G31" s="91"/>
      <c r="H31" s="91"/>
    </row>
    <row r="32" spans="1:9" s="56" customFormat="1" ht="14.65" customHeight="1" x14ac:dyDescent="0.25">
      <c r="A32" s="57"/>
      <c r="B32" s="57"/>
      <c r="C32" s="57"/>
      <c r="D32" s="57"/>
      <c r="E32" s="57"/>
      <c r="F32" s="57"/>
      <c r="G32" s="57"/>
      <c r="H32" s="57"/>
    </row>
    <row r="33" spans="1:8" ht="14.6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4.65" customHeight="1" x14ac:dyDescent="0.25">
      <c r="A34" s="59" t="s">
        <v>439</v>
      </c>
      <c r="B34" s="59"/>
      <c r="C34" s="78"/>
      <c r="D34" s="78"/>
      <c r="E34" s="78"/>
      <c r="F34" s="78"/>
      <c r="G34" s="78"/>
      <c r="H34" s="78"/>
    </row>
    <row r="35" spans="1:8" ht="14.65" customHeight="1" x14ac:dyDescent="0.25">
      <c r="A35" s="59"/>
      <c r="B35" s="59"/>
      <c r="C35" s="78"/>
      <c r="D35" s="78"/>
      <c r="E35" s="78"/>
      <c r="F35" s="78"/>
      <c r="G35" s="78"/>
      <c r="H35" s="78"/>
    </row>
    <row r="36" spans="1:8" ht="14.65" customHeight="1" x14ac:dyDescent="0.25">
      <c r="A36" s="60" t="s">
        <v>440</v>
      </c>
      <c r="B36" s="60"/>
      <c r="C36" s="60"/>
      <c r="D36" s="60"/>
      <c r="E36" s="60"/>
      <c r="F36" s="60"/>
      <c r="G36" s="60"/>
      <c r="H36" s="60"/>
    </row>
    <row r="37" spans="1:8" ht="14.65" customHeight="1" x14ac:dyDescent="0.25">
      <c r="A37" s="61" t="s">
        <v>441</v>
      </c>
      <c r="B37" s="62"/>
      <c r="C37" s="63" t="s">
        <v>442</v>
      </c>
      <c r="D37" s="64" t="s">
        <v>443</v>
      </c>
      <c r="E37" s="80" t="s">
        <v>442</v>
      </c>
      <c r="F37" s="81" t="s">
        <v>444</v>
      </c>
      <c r="G37" s="80" t="s">
        <v>445</v>
      </c>
      <c r="H37" s="76"/>
    </row>
    <row r="38" spans="1:8" ht="14.65" customHeight="1" x14ac:dyDescent="0.25">
      <c r="A38" s="66" t="s">
        <v>379</v>
      </c>
      <c r="B38" s="67" t="s">
        <v>446</v>
      </c>
      <c r="C38" s="68">
        <v>0</v>
      </c>
      <c r="D38" s="69">
        <v>591703</v>
      </c>
      <c r="E38" s="68">
        <v>-591703</v>
      </c>
      <c r="F38" s="70">
        <v>0</v>
      </c>
      <c r="G38" s="73">
        <f>E38-F38</f>
        <v>-591703</v>
      </c>
      <c r="H38" s="75"/>
    </row>
    <row r="39" spans="1:8" ht="14.65" customHeight="1" x14ac:dyDescent="0.25">
      <c r="A39" s="71" t="s">
        <v>381</v>
      </c>
      <c r="B39" s="72" t="s">
        <v>447</v>
      </c>
      <c r="C39" s="73">
        <v>0</v>
      </c>
      <c r="D39" s="74">
        <v>318609</v>
      </c>
      <c r="E39" s="73">
        <v>-318609</v>
      </c>
      <c r="F39" s="75">
        <v>0</v>
      </c>
      <c r="G39" s="73">
        <f t="shared" ref="G39:G48" si="1">E39-F39</f>
        <v>-318609</v>
      </c>
      <c r="H39" s="75"/>
    </row>
    <row r="40" spans="1:8" ht="14.65" customHeight="1" x14ac:dyDescent="0.25">
      <c r="A40" s="71" t="s">
        <v>383</v>
      </c>
      <c r="B40" s="72" t="s">
        <v>448</v>
      </c>
      <c r="C40" s="73">
        <v>-238377</v>
      </c>
      <c r="D40" s="74">
        <v>227578</v>
      </c>
      <c r="E40" s="73">
        <v>-465955</v>
      </c>
      <c r="F40" s="75">
        <v>0</v>
      </c>
      <c r="G40" s="73">
        <f t="shared" si="1"/>
        <v>-465955</v>
      </c>
      <c r="H40" s="75"/>
    </row>
    <row r="41" spans="1:8" ht="14.65" customHeight="1" x14ac:dyDescent="0.25">
      <c r="A41" s="71" t="s">
        <v>384</v>
      </c>
      <c r="B41" s="72" t="s">
        <v>449</v>
      </c>
      <c r="C41" s="73">
        <v>-119250</v>
      </c>
      <c r="D41" s="74">
        <v>111974</v>
      </c>
      <c r="E41" s="73">
        <v>-185708</v>
      </c>
      <c r="F41" s="75">
        <v>0</v>
      </c>
      <c r="G41" s="73">
        <f t="shared" si="1"/>
        <v>-185708</v>
      </c>
      <c r="H41" s="75"/>
    </row>
    <row r="42" spans="1:8" ht="14.65" customHeight="1" x14ac:dyDescent="0.25">
      <c r="A42" s="71" t="s">
        <v>385</v>
      </c>
      <c r="B42" s="72" t="s">
        <v>450</v>
      </c>
      <c r="C42" s="73">
        <v>-432538</v>
      </c>
      <c r="D42" s="74"/>
      <c r="E42" s="73">
        <v>-374160</v>
      </c>
      <c r="F42" s="75">
        <v>0</v>
      </c>
      <c r="G42" s="73">
        <f t="shared" si="1"/>
        <v>-374160</v>
      </c>
      <c r="H42" s="75"/>
    </row>
    <row r="43" spans="1:8" ht="14.65" customHeight="1" x14ac:dyDescent="0.25">
      <c r="A43" s="71" t="s">
        <v>386</v>
      </c>
      <c r="B43" s="72" t="s">
        <v>451</v>
      </c>
      <c r="C43" s="73">
        <v>-445944</v>
      </c>
      <c r="D43" s="74">
        <v>455156</v>
      </c>
      <c r="E43" s="73">
        <v>-843122</v>
      </c>
      <c r="F43" s="75">
        <v>112000</v>
      </c>
      <c r="G43" s="73">
        <f t="shared" si="1"/>
        <v>-955122</v>
      </c>
      <c r="H43" s="75"/>
    </row>
    <row r="44" spans="1:8" ht="14.65" customHeight="1" x14ac:dyDescent="0.25">
      <c r="A44" s="71" t="s">
        <v>391</v>
      </c>
      <c r="B44" s="72" t="s">
        <v>452</v>
      </c>
      <c r="C44" s="73"/>
      <c r="D44" s="74">
        <v>-79377</v>
      </c>
      <c r="E44" s="73">
        <v>-22544</v>
      </c>
      <c r="F44" s="75">
        <v>44358</v>
      </c>
      <c r="G44" s="73">
        <f t="shared" si="1"/>
        <v>-66902</v>
      </c>
      <c r="H44" s="75"/>
    </row>
    <row r="45" spans="1:8" ht="14.65" customHeight="1" x14ac:dyDescent="0.25">
      <c r="A45" s="71" t="s">
        <v>393</v>
      </c>
      <c r="B45" s="76" t="s">
        <v>453</v>
      </c>
      <c r="C45" s="75"/>
      <c r="D45" s="75"/>
      <c r="E45" s="73">
        <v>-1683307</v>
      </c>
      <c r="F45" s="75">
        <v>234378</v>
      </c>
      <c r="G45" s="73">
        <f t="shared" si="1"/>
        <v>-1917685</v>
      </c>
      <c r="H45" s="75"/>
    </row>
    <row r="46" spans="1:8" ht="14.65" customHeight="1" x14ac:dyDescent="0.25">
      <c r="A46" s="71" t="s">
        <v>395</v>
      </c>
      <c r="B46" s="76" t="s">
        <v>454</v>
      </c>
      <c r="C46" s="75"/>
      <c r="D46" s="75"/>
      <c r="E46" s="73">
        <v>-1361046</v>
      </c>
      <c r="F46" s="75">
        <v>143500</v>
      </c>
      <c r="G46" s="73">
        <f t="shared" si="1"/>
        <v>-1504546</v>
      </c>
      <c r="H46" s="75"/>
    </row>
    <row r="47" spans="1:8" ht="14.65" customHeight="1" x14ac:dyDescent="0.25">
      <c r="A47" s="71" t="s">
        <v>396</v>
      </c>
      <c r="B47" s="76" t="s">
        <v>455</v>
      </c>
      <c r="C47" s="75"/>
      <c r="D47" s="75"/>
      <c r="E47" s="73">
        <v>142555</v>
      </c>
      <c r="F47" s="75">
        <v>0</v>
      </c>
      <c r="G47" s="73">
        <f t="shared" si="1"/>
        <v>142555</v>
      </c>
      <c r="H47" s="75"/>
    </row>
    <row r="48" spans="1:8" ht="14.65" customHeight="1" x14ac:dyDescent="0.25">
      <c r="A48" s="71"/>
      <c r="B48" s="76"/>
      <c r="C48" s="75"/>
      <c r="D48" s="75"/>
      <c r="E48" s="73"/>
      <c r="F48" s="75"/>
      <c r="G48" s="73">
        <f t="shared" si="1"/>
        <v>0</v>
      </c>
      <c r="H48" s="75"/>
    </row>
    <row r="49" spans="1:8" ht="14.65" customHeight="1" x14ac:dyDescent="0.25">
      <c r="A49" s="65" t="s">
        <v>456</v>
      </c>
      <c r="B49" s="62" t="s">
        <v>441</v>
      </c>
      <c r="C49" s="63">
        <v>-1236109</v>
      </c>
      <c r="D49" s="64">
        <v>1625643</v>
      </c>
      <c r="E49" s="63">
        <f>SUM(E38:E48)</f>
        <v>-5703599</v>
      </c>
      <c r="F49" s="64">
        <f t="shared" ref="F49:G49" si="2">SUM(F38:F48)</f>
        <v>534236</v>
      </c>
      <c r="G49" s="63">
        <f t="shared" si="2"/>
        <v>-6237835</v>
      </c>
      <c r="H49" s="75"/>
    </row>
    <row r="50" spans="1:8" ht="14.65" customHeight="1" thickBot="1" x14ac:dyDescent="0.3">
      <c r="A50" s="77"/>
      <c r="B50" s="58"/>
      <c r="C50" s="58"/>
      <c r="D50" s="58"/>
      <c r="E50" s="58"/>
      <c r="F50" s="58"/>
      <c r="G50" s="58"/>
      <c r="H50" s="58"/>
    </row>
    <row r="51" spans="1:8" ht="14.65" customHeight="1" thickBot="1" x14ac:dyDescent="0.3">
      <c r="A51" s="82" t="s">
        <v>457</v>
      </c>
      <c r="B51" s="83" t="s">
        <v>458</v>
      </c>
      <c r="C51" s="84"/>
      <c r="D51" s="84"/>
      <c r="E51" s="85">
        <f>E29+E49</f>
        <v>2857654</v>
      </c>
      <c r="F51" s="85">
        <f t="shared" ref="F51:G51" si="3">F29+F49</f>
        <v>1555174.24</v>
      </c>
      <c r="G51" s="85">
        <f t="shared" si="3"/>
        <v>1302479.7600000007</v>
      </c>
      <c r="H51" s="79"/>
    </row>
    <row r="52" spans="1:8" ht="14.6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4.6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4.6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4.6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4.6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4.6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4.6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4.6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4.6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4.6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4.6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4.6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4.6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4.6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4.6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4.6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4.6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4.6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4.6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4.6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4.6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4.6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4.6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4.6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4.6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4.6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4.6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4.6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4.6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4.6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4.6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4.6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4.6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4.6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4.6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4.6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4.6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4.6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4.6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4.6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4.6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4.65" customHeight="1" x14ac:dyDescent="0.25"/>
    <row r="94" spans="1:8" ht="14.65" customHeight="1" x14ac:dyDescent="0.25"/>
    <row r="95" spans="1:8" ht="14.65" customHeight="1" x14ac:dyDescent="0.25"/>
    <row r="96" spans="1:8" ht="14.65" customHeight="1" x14ac:dyDescent="0.25"/>
    <row r="97" ht="14.65" customHeight="1" x14ac:dyDescent="0.25"/>
    <row r="98" ht="14.65" customHeight="1" x14ac:dyDescent="0.25"/>
    <row r="99" ht="14.65" customHeight="1" x14ac:dyDescent="0.25"/>
    <row r="100" ht="14.65" customHeight="1" x14ac:dyDescent="0.25"/>
    <row r="101" ht="14.65" customHeight="1" x14ac:dyDescent="0.25"/>
    <row r="102" ht="14.65" customHeight="1" x14ac:dyDescent="0.25"/>
    <row r="103" ht="14.65" customHeight="1" x14ac:dyDescent="0.25"/>
    <row r="104" ht="14.65" customHeight="1" x14ac:dyDescent="0.25"/>
    <row r="105" ht="14.65" customHeight="1" x14ac:dyDescent="0.25"/>
    <row r="106" ht="14.65" customHeight="1" x14ac:dyDescent="0.25"/>
    <row r="107" ht="14.65" customHeight="1" x14ac:dyDescent="0.25"/>
    <row r="108" ht="14.65" customHeight="1" x14ac:dyDescent="0.25"/>
    <row r="109" ht="14.65" customHeight="1" x14ac:dyDescent="0.25"/>
    <row r="110" ht="14.65" customHeight="1" x14ac:dyDescent="0.25"/>
    <row r="111" ht="14.65" customHeight="1" x14ac:dyDescent="0.25"/>
    <row r="112" ht="14.65" customHeight="1" x14ac:dyDescent="0.25"/>
    <row r="113" ht="14.65" customHeight="1" x14ac:dyDescent="0.25"/>
    <row r="114" ht="14.65" customHeight="1" x14ac:dyDescent="0.25"/>
    <row r="115" ht="14.65" customHeight="1" x14ac:dyDescent="0.25"/>
    <row r="116" ht="14.65" customHeight="1" x14ac:dyDescent="0.25"/>
    <row r="117" ht="14.65" customHeight="1" x14ac:dyDescent="0.25"/>
    <row r="118" ht="14.65" customHeight="1" x14ac:dyDescent="0.25"/>
    <row r="119" ht="14.65" customHeight="1" x14ac:dyDescent="0.25"/>
    <row r="120" ht="14.65" customHeight="1" x14ac:dyDescent="0.25"/>
    <row r="121" ht="14.65" customHeight="1" x14ac:dyDescent="0.25"/>
    <row r="122" ht="14.65" customHeight="1" x14ac:dyDescent="0.25"/>
    <row r="123" ht="14.65" customHeight="1" x14ac:dyDescent="0.25"/>
    <row r="124" ht="14.65" customHeight="1" x14ac:dyDescent="0.25"/>
    <row r="125" ht="14.65" customHeight="1" x14ac:dyDescent="0.25"/>
    <row r="126" ht="14.65" customHeight="1" x14ac:dyDescent="0.25"/>
    <row r="127" ht="14.65" customHeight="1" x14ac:dyDescent="0.25"/>
    <row r="128" ht="14.65" customHeight="1" x14ac:dyDescent="0.25"/>
    <row r="129" ht="14.65" customHeight="1" x14ac:dyDescent="0.25"/>
    <row r="130" ht="14.65" customHeight="1" x14ac:dyDescent="0.25"/>
    <row r="131" ht="14.65" customHeight="1" x14ac:dyDescent="0.25"/>
    <row r="132" ht="14.65" customHeight="1" x14ac:dyDescent="0.25"/>
    <row r="133" ht="14.65" customHeight="1" x14ac:dyDescent="0.25"/>
    <row r="134" ht="14.65" customHeight="1" x14ac:dyDescent="0.25"/>
    <row r="135" ht="14.65" customHeight="1" x14ac:dyDescent="0.25"/>
    <row r="136" ht="14.65" customHeight="1" x14ac:dyDescent="0.25"/>
    <row r="137" ht="14.65" customHeight="1" x14ac:dyDescent="0.25"/>
    <row r="138" ht="14.65" customHeight="1" x14ac:dyDescent="0.25"/>
    <row r="139" ht="14.65" customHeight="1" x14ac:dyDescent="0.25"/>
    <row r="140" ht="14.65" customHeight="1" x14ac:dyDescent="0.25"/>
    <row r="141" ht="14.65" customHeight="1" x14ac:dyDescent="0.25"/>
    <row r="142" ht="14.65" customHeight="1" x14ac:dyDescent="0.25"/>
    <row r="143" ht="14.65" customHeight="1" x14ac:dyDescent="0.25"/>
    <row r="144" ht="14.65" customHeight="1" x14ac:dyDescent="0.25"/>
    <row r="145" ht="14.65" customHeight="1" x14ac:dyDescent="0.25"/>
    <row r="146" ht="14.65" customHeight="1" x14ac:dyDescent="0.25"/>
    <row r="147" ht="14.65" customHeight="1" x14ac:dyDescent="0.25"/>
    <row r="148" ht="14.65" customHeight="1" x14ac:dyDescent="0.25"/>
    <row r="149" ht="14.65" customHeight="1" x14ac:dyDescent="0.25"/>
    <row r="150" ht="14.65" customHeight="1" x14ac:dyDescent="0.25"/>
    <row r="151" ht="14.65" customHeight="1" x14ac:dyDescent="0.25"/>
    <row r="152" ht="14.65" customHeight="1" x14ac:dyDescent="0.25"/>
    <row r="153" ht="14.65" customHeight="1" x14ac:dyDescent="0.25"/>
    <row r="154" ht="14.65" customHeight="1" x14ac:dyDescent="0.25"/>
    <row r="155" ht="14.65" customHeight="1" x14ac:dyDescent="0.25"/>
    <row r="156" ht="14.65" customHeight="1" x14ac:dyDescent="0.25"/>
    <row r="157" ht="14.65" customHeight="1" x14ac:dyDescent="0.25"/>
    <row r="158" ht="14.65" customHeight="1" x14ac:dyDescent="0.25"/>
    <row r="159" ht="14.65" customHeight="1" x14ac:dyDescent="0.25"/>
    <row r="160" ht="14.65" customHeight="1" x14ac:dyDescent="0.25"/>
    <row r="161" ht="14.65" customHeight="1" x14ac:dyDescent="0.25"/>
    <row r="162" ht="14.65" customHeight="1" x14ac:dyDescent="0.25"/>
    <row r="163" ht="14.65" customHeight="1" x14ac:dyDescent="0.25"/>
    <row r="164" ht="14.65" customHeight="1" x14ac:dyDescent="0.25"/>
    <row r="165" ht="14.65" customHeight="1" x14ac:dyDescent="0.25"/>
    <row r="166" ht="14.65" customHeight="1" x14ac:dyDescent="0.25"/>
    <row r="167" ht="14.65" customHeight="1" x14ac:dyDescent="0.25"/>
    <row r="168" ht="14.65" customHeight="1" x14ac:dyDescent="0.25"/>
    <row r="169" ht="14.65" customHeight="1" x14ac:dyDescent="0.25"/>
    <row r="170" ht="14.65" customHeight="1" x14ac:dyDescent="0.25"/>
    <row r="171" ht="14.65" customHeight="1" x14ac:dyDescent="0.25"/>
    <row r="172" ht="14.65" customHeight="1" x14ac:dyDescent="0.25"/>
    <row r="173" ht="14.65" customHeight="1" x14ac:dyDescent="0.25"/>
    <row r="174" ht="14.65" customHeight="1" x14ac:dyDescent="0.25"/>
    <row r="175" ht="14.65" customHeight="1" x14ac:dyDescent="0.25"/>
    <row r="176" ht="14.65" customHeight="1" x14ac:dyDescent="0.25"/>
    <row r="177" ht="14.65" customHeight="1" x14ac:dyDescent="0.25"/>
    <row r="178" ht="14.65" customHeight="1" x14ac:dyDescent="0.25"/>
    <row r="179" ht="14.65" customHeight="1" x14ac:dyDescent="0.25"/>
    <row r="180" ht="14.65" customHeight="1" x14ac:dyDescent="0.25"/>
    <row r="181" ht="14.65" customHeight="1" x14ac:dyDescent="0.25"/>
    <row r="182" ht="14.65" customHeight="1" x14ac:dyDescent="0.25"/>
    <row r="183" ht="14.65" customHeight="1" x14ac:dyDescent="0.25"/>
    <row r="184" ht="14.65" customHeight="1" x14ac:dyDescent="0.25"/>
    <row r="185" ht="14.65" customHeight="1" x14ac:dyDescent="0.25"/>
    <row r="186" ht="14.65" customHeight="1" x14ac:dyDescent="0.25"/>
    <row r="187" ht="14.65" customHeight="1" x14ac:dyDescent="0.25"/>
    <row r="188" ht="14.65" customHeight="1" x14ac:dyDescent="0.25"/>
    <row r="189" ht="14.65" customHeight="1" x14ac:dyDescent="0.25"/>
    <row r="190" ht="14.65" customHeight="1" x14ac:dyDescent="0.25"/>
    <row r="191" ht="14.65" customHeight="1" x14ac:dyDescent="0.25"/>
    <row r="192" ht="14.65" customHeight="1" x14ac:dyDescent="0.25"/>
    <row r="193" ht="14.65" customHeight="1" x14ac:dyDescent="0.25"/>
    <row r="194" ht="14.65" customHeight="1" x14ac:dyDescent="0.25"/>
    <row r="195" ht="14.65" customHeight="1" x14ac:dyDescent="0.25"/>
    <row r="196" ht="14.65" customHeight="1" x14ac:dyDescent="0.25"/>
    <row r="197" ht="14.65" customHeight="1" x14ac:dyDescent="0.25"/>
    <row r="198" ht="14.65" customHeight="1" x14ac:dyDescent="0.25"/>
    <row r="199" ht="14.65" customHeight="1" x14ac:dyDescent="0.25"/>
    <row r="200" ht="14.65" customHeight="1" x14ac:dyDescent="0.25"/>
    <row r="201" ht="14.65" customHeight="1" x14ac:dyDescent="0.25"/>
    <row r="202" ht="14.65" customHeight="1" x14ac:dyDescent="0.25"/>
    <row r="203" ht="14.65" customHeight="1" x14ac:dyDescent="0.25"/>
    <row r="204" ht="14.65" customHeight="1" x14ac:dyDescent="0.25"/>
    <row r="205" ht="14.65" customHeight="1" x14ac:dyDescent="0.25"/>
    <row r="206" ht="14.65" customHeight="1" x14ac:dyDescent="0.25"/>
    <row r="207" ht="14.65" customHeight="1" x14ac:dyDescent="0.25"/>
    <row r="208" ht="14.65" customHeight="1" x14ac:dyDescent="0.25"/>
    <row r="209" ht="14.65" customHeight="1" x14ac:dyDescent="0.25"/>
    <row r="210" ht="14.65" customHeight="1" x14ac:dyDescent="0.25"/>
    <row r="211" ht="14.65" customHeight="1" x14ac:dyDescent="0.25"/>
    <row r="212" ht="14.65" customHeight="1" x14ac:dyDescent="0.25"/>
    <row r="213" ht="14.65" customHeight="1" x14ac:dyDescent="0.25"/>
    <row r="214" ht="14.65" customHeight="1" x14ac:dyDescent="0.25"/>
    <row r="215" ht="14.65" customHeight="1" x14ac:dyDescent="0.25"/>
    <row r="216" ht="14.65" customHeight="1" x14ac:dyDescent="0.25"/>
    <row r="217" ht="14.65" customHeight="1" x14ac:dyDescent="0.25"/>
    <row r="218" ht="14.65" customHeight="1" x14ac:dyDescent="0.25"/>
    <row r="219" ht="14.65" customHeight="1" x14ac:dyDescent="0.25"/>
    <row r="220" ht="14.65" customHeight="1" x14ac:dyDescent="0.25"/>
    <row r="221" ht="14.65" customHeight="1" x14ac:dyDescent="0.25"/>
    <row r="222" ht="14.65" customHeight="1" x14ac:dyDescent="0.25"/>
    <row r="223" ht="14.65" customHeight="1" x14ac:dyDescent="0.25"/>
    <row r="224" ht="14.65" customHeight="1" x14ac:dyDescent="0.25"/>
    <row r="225" ht="14.65" customHeight="1" x14ac:dyDescent="0.25"/>
    <row r="226" ht="14.65" customHeight="1" x14ac:dyDescent="0.25"/>
    <row r="227" ht="14.65" customHeight="1" x14ac:dyDescent="0.25"/>
    <row r="228" ht="14.65" customHeight="1" x14ac:dyDescent="0.25"/>
    <row r="229" ht="14.65" customHeight="1" x14ac:dyDescent="0.25"/>
    <row r="230" ht="14.65" customHeight="1" x14ac:dyDescent="0.25"/>
    <row r="231" ht="14.65" customHeight="1" x14ac:dyDescent="0.25"/>
    <row r="232" ht="14.65" customHeight="1" x14ac:dyDescent="0.25"/>
    <row r="233" ht="14.65" customHeight="1" x14ac:dyDescent="0.25"/>
    <row r="234" ht="14.65" customHeight="1" x14ac:dyDescent="0.25"/>
    <row r="235" ht="14.65" customHeight="1" x14ac:dyDescent="0.25"/>
    <row r="236" ht="14.65" customHeight="1" x14ac:dyDescent="0.25"/>
    <row r="237" ht="14.65" customHeight="1" x14ac:dyDescent="0.25"/>
    <row r="238" ht="14.65" customHeight="1" x14ac:dyDescent="0.25"/>
    <row r="239" ht="14.65" customHeight="1" x14ac:dyDescent="0.25"/>
    <row r="240" ht="14.65" customHeight="1" x14ac:dyDescent="0.25"/>
    <row r="241" ht="14.65" customHeight="1" x14ac:dyDescent="0.25"/>
    <row r="242" ht="14.65" customHeight="1" x14ac:dyDescent="0.25"/>
    <row r="243" ht="14.65" customHeight="1" x14ac:dyDescent="0.25"/>
    <row r="244" ht="14.6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&amp;LSag 13-6863 / Dok 127622-13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2013-10-08T11:00:00+00:00</MeetingStartDate>
    <EnclosureFileNumber xmlns="d08b57ff-b9b7-4581-975d-98f87b579a51">127622/13</EnclosureFileNumber>
    <AgendaId xmlns="d08b57ff-b9b7-4581-975d-98f87b579a51">1628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1385206</FusionId>
    <AgendaAccessLevelName xmlns="d08b57ff-b9b7-4581-975d-98f87b579a51">Åben</AgendaAccessLevelName>
    <UNC xmlns="d08b57ff-b9b7-4581-975d-98f87b579a51">1222791</UNC>
    <MeetingTitle xmlns="d08b57ff-b9b7-4581-975d-98f87b579a51">08-10-2013</MeetingTitle>
    <MeetingDateAndTime xmlns="d08b57ff-b9b7-4581-975d-98f87b579a51">08-10-2013 fra 13:00 - 14:15</MeetingDateAndTime>
    <MeetingEndDate xmlns="d08b57ff-b9b7-4581-975d-98f87b579a51">2013-10-08T12:15:00+00:00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62301ECC-F04B-4F6A-88AC-E73B4CC8F6EB}"/>
</file>

<file path=customXml/itemProps2.xml><?xml version="1.0" encoding="utf-8"?>
<ds:datastoreItem xmlns:ds="http://schemas.openxmlformats.org/officeDocument/2006/customXml" ds:itemID="{5B3C48F5-2B28-4AA8-9586-B967A6B265A7}"/>
</file>

<file path=customXml/itemProps3.xml><?xml version="1.0" encoding="utf-8"?>
<ds:datastoreItem xmlns:ds="http://schemas.openxmlformats.org/officeDocument/2006/customXml" ds:itemID="{675F98E2-9284-4DA0-AB7F-2298850820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1</vt:i4>
      </vt:variant>
    </vt:vector>
  </HeadingPairs>
  <TitlesOfParts>
    <vt:vector size="10" baseType="lpstr">
      <vt:lpstr>Total</vt:lpstr>
      <vt:lpstr>Økonomiudvalget</vt:lpstr>
      <vt:lpstr>Plan og Teknik</vt:lpstr>
      <vt:lpstr>Børn og Undervisning</vt:lpstr>
      <vt:lpstr>Kultur og Fritid</vt:lpstr>
      <vt:lpstr>Social og Sundhed</vt:lpstr>
      <vt:lpstr>Byggemodning - salgsindtægter</vt:lpstr>
      <vt:lpstr>Byggemodning - udstykninger</vt:lpstr>
      <vt:lpstr>Ark1</vt:lpstr>
      <vt:lpstr>'Social og Sundhed'!Udskriftstitler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UBU-08-10-2013 - Bilag 622.03 Anlægsregnskab 31082013 - Total for samtlige udvalg</dc:title>
  <dc:creator>Anne Margrethe Kampmann</dc:creator>
  <cp:lastModifiedBy>Finn Lassen</cp:lastModifiedBy>
  <cp:lastPrinted>2013-10-03T11:18:58Z</cp:lastPrinted>
  <dcterms:created xsi:type="dcterms:W3CDTF">2013-09-06T07:17:15Z</dcterms:created>
  <dcterms:modified xsi:type="dcterms:W3CDTF">2013-10-03T11:36:13Z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